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3852776d1d4825/ドキュメント/AREA PRICE LISTS/Sth Vic Price Lists/"/>
    </mc:Choice>
  </mc:AlternateContent>
  <xr:revisionPtr revIDLastSave="83" documentId="8_{AA5A0B94-BB44-492D-9307-AD6B1D6E4E13}" xr6:coauthVersionLast="47" xr6:coauthVersionMax="47" xr10:uidLastSave="{8C4E9C28-5042-471B-8BE4-F644CCEFE248}"/>
  <bookViews>
    <workbookView xWindow="0" yWindow="0" windowWidth="28800" windowHeight="15600" xr2:uid="{A7A7A030-F59A-1046-9051-4DD434031B37}"/>
  </bookViews>
  <sheets>
    <sheet name="Sep 2025" sheetId="1" r:id="rId1"/>
  </sheets>
  <definedNames>
    <definedName name="_xlnm.Print_Area" localSheetId="0">'Sep 2025'!$A$1:$J$130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8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4" i="1"/>
  <c r="J46" i="1"/>
  <c r="J50" i="1"/>
  <c r="J51" i="1"/>
  <c r="J52" i="1"/>
  <c r="J55" i="1"/>
  <c r="J56" i="1"/>
  <c r="J58" i="1"/>
  <c r="J59" i="1"/>
  <c r="J61" i="1"/>
  <c r="J23" i="1"/>
  <c r="E14" i="1"/>
  <c r="J24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E66" i="1"/>
  <c r="E65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77" i="1"/>
  <c r="E76" i="1"/>
  <c r="E75" i="1"/>
  <c r="E74" i="1"/>
  <c r="E73" i="1"/>
  <c r="E72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30" i="1" l="1"/>
  <c r="J106" i="1" s="1"/>
  <c r="J74" i="1"/>
  <c r="J84" i="1" l="1"/>
  <c r="J83" i="1"/>
  <c r="J82" i="1"/>
  <c r="J81" i="1"/>
  <c r="J80" i="1"/>
  <c r="J79" i="1"/>
  <c r="J78" i="1"/>
  <c r="J77" i="1"/>
  <c r="J76" i="1"/>
  <c r="J75" i="1"/>
  <c r="J73" i="1"/>
  <c r="J72" i="1"/>
  <c r="J85" i="1" l="1"/>
  <c r="J108" i="1" s="1"/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34" i="1" l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7" i="1"/>
  <c r="E46" i="1"/>
  <c r="E45" i="1"/>
  <c r="E44" i="1"/>
  <c r="E43" i="1"/>
  <c r="E42" i="1"/>
  <c r="E41" i="1"/>
  <c r="E67" i="1" l="1"/>
  <c r="J102" i="1" s="1"/>
  <c r="J67" i="1"/>
  <c r="J104" i="1" s="1"/>
  <c r="J110" i="1" l="1"/>
  <c r="J111" i="1" s="1"/>
</calcChain>
</file>

<file path=xl/sharedStrings.xml><?xml version="1.0" encoding="utf-8"?>
<sst xmlns="http://schemas.openxmlformats.org/spreadsheetml/2006/main" count="444" uniqueCount="415">
  <si>
    <t>AL-ANON FAMILY GROUPS VICTORIAN SOUTHERN AREA</t>
  </si>
  <si>
    <t>Office Use Only</t>
  </si>
  <si>
    <t xml:space="preserve">Suite 5, Level 7, 51 Queen St, Melbourne Vic 3000   Ph: (03) 9629 8900  </t>
  </si>
  <si>
    <t xml:space="preserve"> Invoice No.</t>
  </si>
  <si>
    <r>
      <t xml:space="preserve">Inc. No. AI5431J | ABN 24837417995 | Email: </t>
    </r>
    <r>
      <rPr>
        <u/>
        <sz val="8.5"/>
        <color rgb="FF0432FF"/>
        <rFont val="Arial"/>
        <family val="2"/>
      </rPr>
      <t>office@alanon-vsa.com</t>
    </r>
  </si>
  <si>
    <t xml:space="preserve"> Date:</t>
  </si>
  <si>
    <t>LITERATURE PRICE LIST AND ORDER FORM</t>
  </si>
  <si>
    <t xml:space="preserve"> Receipt No.</t>
  </si>
  <si>
    <t>BOOKS</t>
  </si>
  <si>
    <t>Item</t>
  </si>
  <si>
    <t>Don.</t>
  </si>
  <si>
    <t>Qty.</t>
  </si>
  <si>
    <t>Total</t>
  </si>
  <si>
    <t>READING FOR RECOVERY</t>
  </si>
  <si>
    <t>Alateen: Hope for Children of Alcoholics</t>
  </si>
  <si>
    <t>B-3</t>
  </si>
  <si>
    <t>Anne's Story ***</t>
  </si>
  <si>
    <t>P-66</t>
  </si>
  <si>
    <t>Dilemma of the Alcoholic Marriage</t>
  </si>
  <si>
    <t>B-4</t>
  </si>
  <si>
    <t>Alateens share with adults in their lives</t>
  </si>
  <si>
    <t>P-67</t>
  </si>
  <si>
    <t>Al-Anon Family Groups: Classic Edition</t>
  </si>
  <si>
    <t>B-5</t>
  </si>
  <si>
    <t xml:space="preserve">Alateen Talks Back on Acceptance          </t>
  </si>
  <si>
    <t>P-68</t>
  </si>
  <si>
    <t>One Day at a Time in Al-Anon</t>
  </si>
  <si>
    <t>B-6</t>
  </si>
  <si>
    <t xml:space="preserve">Alateen Talks Back on Serenity          </t>
  </si>
  <si>
    <t>P-69</t>
  </si>
  <si>
    <t>Lois Remembers</t>
  </si>
  <si>
    <t>B-7</t>
  </si>
  <si>
    <t xml:space="preserve">Alateen Talks Back on Slogans          </t>
  </si>
  <si>
    <t>P-70</t>
  </si>
  <si>
    <t>Al-Anon’s Twelve Steps &amp; Twelve Traditions</t>
  </si>
  <si>
    <t>B-8</t>
  </si>
  <si>
    <t xml:space="preserve">Alateen Talks Back on Detachment          </t>
  </si>
  <si>
    <t>P-73</t>
  </si>
  <si>
    <t>Alateen A Day at a Time</t>
  </si>
  <si>
    <t>B-10</t>
  </si>
  <si>
    <t xml:space="preserve">When I Got Busy, I Got Better               </t>
  </si>
  <si>
    <t>P-78</t>
  </si>
  <si>
    <t>As We Understood</t>
  </si>
  <si>
    <t>B-11</t>
  </si>
  <si>
    <t>P-87</t>
  </si>
  <si>
    <t>One Day At a Time in Al-Anon (large print)</t>
  </si>
  <si>
    <t>B-14</t>
  </si>
  <si>
    <t>Blueprint for Progress (revised)</t>
  </si>
  <si>
    <t>P-91</t>
  </si>
  <si>
    <t>In All Our Affairs (soft cover)</t>
  </si>
  <si>
    <t>B-15</t>
  </si>
  <si>
    <t>Reaching for Personal Freedom</t>
  </si>
  <si>
    <t>P-92</t>
  </si>
  <si>
    <t>Courage To Change</t>
  </si>
  <si>
    <t>B-16</t>
  </si>
  <si>
    <t>Paths to Recovery Workbook</t>
  </si>
  <si>
    <t>P-93</t>
  </si>
  <si>
    <t>Courage To Change (large print)</t>
  </si>
  <si>
    <t>B-17</t>
  </si>
  <si>
    <t>Hope &amp; Understanding for Parents &amp; Gparents</t>
  </si>
  <si>
    <t>P-94</t>
  </si>
  <si>
    <t>From Survival To Recovery</t>
  </si>
  <si>
    <t>B-21</t>
  </si>
  <si>
    <t>UNITY AND SERVICE</t>
  </si>
  <si>
    <t>How Al-Anon Works (soft cover)</t>
  </si>
  <si>
    <t>B-22</t>
  </si>
  <si>
    <t xml:space="preserve">Australian Service Handbook (2021)             </t>
  </si>
  <si>
    <t>X-1</t>
  </si>
  <si>
    <t>Courage To Be Me (Alateen)</t>
  </si>
  <si>
    <t>B-23</t>
  </si>
  <si>
    <t>P-24/27</t>
  </si>
  <si>
    <t>Paths To Recovery</t>
  </si>
  <si>
    <t>B-24</t>
  </si>
  <si>
    <t>Guide for Sponsors of Alateen Groups</t>
  </si>
  <si>
    <t>P-29</t>
  </si>
  <si>
    <t>Living Today in Alateen</t>
  </si>
  <si>
    <t>B-26</t>
  </si>
  <si>
    <t>Sponsorship, What It’s All About</t>
  </si>
  <si>
    <t>P-31</t>
  </si>
  <si>
    <t>Hope For Today</t>
  </si>
  <si>
    <t>B-27</t>
  </si>
  <si>
    <t>This is Al-Anon</t>
  </si>
  <si>
    <t>P-32</t>
  </si>
  <si>
    <t>Hope For Today (large print)</t>
  </si>
  <si>
    <t>B-28</t>
  </si>
  <si>
    <t>Why Anonymity in Al-Anon? REVISED</t>
  </si>
  <si>
    <t>P-33</t>
  </si>
  <si>
    <t>Opening Our Hearts, Transforming Our Losses</t>
  </si>
  <si>
    <t>B-29</t>
  </si>
  <si>
    <t>Why CAL?</t>
  </si>
  <si>
    <t>P-35</t>
  </si>
  <si>
    <t>Discovering Choices: Recovery in Relationships</t>
  </si>
  <si>
    <t>B-30</t>
  </si>
  <si>
    <t>The Concepts: Al-Anon’s Best Kept Secret</t>
  </si>
  <si>
    <t>P-57</t>
  </si>
  <si>
    <t>Many Voices, One Journey</t>
  </si>
  <si>
    <t>B-31</t>
  </si>
  <si>
    <t>Anonymity (while stocks last)</t>
  </si>
  <si>
    <t xml:space="preserve"> P-65</t>
  </si>
  <si>
    <t>Intimacy in Alcoholic Relationships - A</t>
  </si>
  <si>
    <t>B-33</t>
  </si>
  <si>
    <t>Service Sponsorship</t>
  </si>
  <si>
    <t>P-88</t>
  </si>
  <si>
    <t>A Little Time for Myself: A Collection of…</t>
  </si>
  <si>
    <t>B-34</t>
  </si>
  <si>
    <t>PUBLIC INFORMATION</t>
  </si>
  <si>
    <t>BX-1</t>
  </si>
  <si>
    <t>N.F.S.</t>
  </si>
  <si>
    <t>Al-Anon Fact File</t>
  </si>
  <si>
    <t>P-36</t>
  </si>
  <si>
    <t>Book Total:</t>
  </si>
  <si>
    <t>Facts About Alateen</t>
  </si>
  <si>
    <t>P-41</t>
  </si>
  <si>
    <t>What happens after Treatment?</t>
  </si>
  <si>
    <t>P-81</t>
  </si>
  <si>
    <t>Al-Anon Is For Men</t>
  </si>
  <si>
    <t>P-1</t>
  </si>
  <si>
    <t>Living in a Shelter?</t>
  </si>
  <si>
    <t>P-82</t>
  </si>
  <si>
    <t>Al-Anon, You and the Alcoholic</t>
  </si>
  <si>
    <t>P-2</t>
  </si>
  <si>
    <t xml:space="preserve">Doubting Your Sanity?                   </t>
  </si>
  <si>
    <t>P-89</t>
  </si>
  <si>
    <t>A Merry-Go-Round Named Denial</t>
  </si>
  <si>
    <t>P-3</t>
  </si>
  <si>
    <t>Fact Sheet For Professionals</t>
  </si>
  <si>
    <t>S-37</t>
  </si>
  <si>
    <t>Alcoholism, The Family Disease</t>
  </si>
  <si>
    <t>P-4</t>
  </si>
  <si>
    <t>Al-Anon Welcomes People of Coloor</t>
  </si>
  <si>
    <t>S-68</t>
  </si>
  <si>
    <t xml:space="preserve">Alcoholism, The Family Disease (large print)      </t>
  </si>
  <si>
    <t>P-4L</t>
  </si>
  <si>
    <t>Al-Anon Welcomes Adult Children</t>
  </si>
  <si>
    <t>S-69</t>
  </si>
  <si>
    <t>Blueprint for Progress (original)</t>
  </si>
  <si>
    <t>P-5</t>
  </si>
  <si>
    <t>M-76</t>
  </si>
  <si>
    <t>Freedom From Despair</t>
  </si>
  <si>
    <t>P-6</t>
  </si>
  <si>
    <t>P.I. Calendar for Groups</t>
  </si>
  <si>
    <t>X-18</t>
  </si>
  <si>
    <t>Guide for the Family of the Alcoholic</t>
  </si>
  <si>
    <t>P-7</t>
  </si>
  <si>
    <t>X-20</t>
  </si>
  <si>
    <t>How Can I Help My Children?</t>
  </si>
  <si>
    <t>P-9</t>
  </si>
  <si>
    <t>Families Facing Alcoholism</t>
  </si>
  <si>
    <t>PI-01</t>
  </si>
  <si>
    <t xml:space="preserve"> </t>
  </si>
  <si>
    <t>Purpose and Suggestions</t>
  </si>
  <si>
    <t>P-13</t>
  </si>
  <si>
    <t>PI-02</t>
  </si>
  <si>
    <t>So You Love An Alcoholic</t>
  </si>
  <si>
    <t>P-14</t>
  </si>
  <si>
    <t>Three Views of Al-Anon</t>
  </si>
  <si>
    <t>P-15</t>
  </si>
  <si>
    <t>Welcome Packs &amp; Meeting Lists</t>
  </si>
  <si>
    <t>To Parents of Alcoholics</t>
  </si>
  <si>
    <t>P-16</t>
  </si>
  <si>
    <t>Al-Anon/Adult Children (incl. meeting list)</t>
  </si>
  <si>
    <t>N-1</t>
  </si>
  <si>
    <t>Twelve Steps and Traditions</t>
  </si>
  <si>
    <t>P-17</t>
  </si>
  <si>
    <t>Alateen (includes meeting list)</t>
  </si>
  <si>
    <t>N-2</t>
  </si>
  <si>
    <t>Twelve Steps and Traditions, Alateen</t>
  </si>
  <si>
    <t>P-18</t>
  </si>
  <si>
    <t>The Professional (including students)</t>
  </si>
  <si>
    <t>N-3</t>
  </si>
  <si>
    <t>What Do You do About Alcoholic’s Drinking?</t>
  </si>
  <si>
    <t>P-19</t>
  </si>
  <si>
    <t>V-9</t>
  </si>
  <si>
    <t>Youth and the Alcoholic Parent</t>
  </si>
  <si>
    <t>P-21</t>
  </si>
  <si>
    <t>VSA meeting list (large print)</t>
  </si>
  <si>
    <t>V-9L</t>
  </si>
  <si>
    <t>Al-Anon Focus</t>
  </si>
  <si>
    <t>P-45</t>
  </si>
  <si>
    <t>Al-Anon Meeting Record Books</t>
  </si>
  <si>
    <t>V-11</t>
  </si>
  <si>
    <t>Al-Anon Sharings from Adult Children</t>
  </si>
  <si>
    <t>P-47</t>
  </si>
  <si>
    <t>Alateen Meeting Record Books</t>
  </si>
  <si>
    <t>V-12</t>
  </si>
  <si>
    <t>Understanding Ourselves and Alcoholism</t>
  </si>
  <si>
    <t>P-48</t>
  </si>
  <si>
    <t>Area Posters (see over for more posters)</t>
  </si>
  <si>
    <t xml:space="preserve">Living With Sobriety: Another Beginning </t>
  </si>
  <si>
    <t>P-49</t>
  </si>
  <si>
    <t>VSA Alateen poster small  (147x298mm)</t>
  </si>
  <si>
    <t>V-13S</t>
  </si>
  <si>
    <t>Al-Anon Spoken Here</t>
  </si>
  <si>
    <t>P-53</t>
  </si>
  <si>
    <t>VSA Alateen poster large  (210x420mm)</t>
  </si>
  <si>
    <t>V-13L</t>
  </si>
  <si>
    <t>Moving On—Alateen to Al-Anon</t>
  </si>
  <si>
    <t>P-59</t>
  </si>
  <si>
    <t>GUIDELINES (free downloads on the website)</t>
  </si>
  <si>
    <t>Al-Anon’s 12 Traditions Illustrated</t>
  </si>
  <si>
    <t>P-60</t>
  </si>
  <si>
    <t xml:space="preserve">Complete Set of Guidelines </t>
  </si>
  <si>
    <t>G-SET</t>
  </si>
  <si>
    <t>Does She Drink Too Much?</t>
  </si>
  <si>
    <t>P-62</t>
  </si>
  <si>
    <t xml:space="preserve">Alateen’s 4th Step Inventory                  </t>
  </si>
  <si>
    <t>P-64</t>
  </si>
  <si>
    <t>Column 1 Total:</t>
  </si>
  <si>
    <t>Column 2 Total:</t>
  </si>
  <si>
    <t>POSTERS</t>
  </si>
  <si>
    <t>FORUM REPRINTS</t>
  </si>
  <si>
    <t>Mini Poster, Woman, 140x206mm</t>
  </si>
  <si>
    <t>M-22</t>
  </si>
  <si>
    <t>A Teacher Finds Guidance In Al-Anon</t>
  </si>
  <si>
    <t>R-2</t>
  </si>
  <si>
    <t>Poster, Alcoholism can tear a family apart (A5)</t>
  </si>
  <si>
    <t>M-34</t>
  </si>
  <si>
    <t>Growing Up With Alcoholism, part II</t>
  </si>
  <si>
    <t>R-11</t>
  </si>
  <si>
    <t>Poster, You don’t have to drink to suffer… (A5)</t>
  </si>
  <si>
    <t>M-36</t>
  </si>
  <si>
    <t>R-13</t>
  </si>
  <si>
    <t>Small Poster, Alcoholism shatters lives (A5)</t>
  </si>
  <si>
    <t>MX-1</t>
  </si>
  <si>
    <t>Men In Al-Anon</t>
  </si>
  <si>
    <t>R-15</t>
  </si>
  <si>
    <t>Alateen Poster (A4)</t>
  </si>
  <si>
    <t>MX-2</t>
  </si>
  <si>
    <t>Sponsorship</t>
  </si>
  <si>
    <t>R-16</t>
  </si>
  <si>
    <t>Weeping Woman Poster (A4)</t>
  </si>
  <si>
    <t>MX-3</t>
  </si>
  <si>
    <t>Turning Points</t>
  </si>
  <si>
    <t>R-17</t>
  </si>
  <si>
    <t>SPECIAL &amp; SUPPLEMENTARY MATERIAL</t>
  </si>
  <si>
    <t>Parents of Alcoholics</t>
  </si>
  <si>
    <t>R-18</t>
  </si>
  <si>
    <t>Are You Concerned About…?</t>
  </si>
  <si>
    <t>M-1</t>
  </si>
  <si>
    <t>Al-Anon and Counselling</t>
  </si>
  <si>
    <t>R-51</t>
  </si>
  <si>
    <t>Wallet Card (Al-Anon Basic Program)</t>
  </si>
  <si>
    <t>M-7</t>
  </si>
  <si>
    <t>Adult Children of Alcoholics in Al-Anon</t>
  </si>
  <si>
    <t>R-55</t>
  </si>
  <si>
    <t>Declaration card, Let It Begin With Me</t>
  </si>
  <si>
    <t>M-8</t>
  </si>
  <si>
    <t>Have You Tried Al-Anon, Doctor?</t>
  </si>
  <si>
    <t>R-57</t>
  </si>
  <si>
    <t>Do’s and Don’ts, Alateen</t>
  </si>
  <si>
    <t>M-9</t>
  </si>
  <si>
    <t>Living With a Time Bomb</t>
  </si>
  <si>
    <t>R-63</t>
  </si>
  <si>
    <t>Just For Today card, Al-Anon</t>
  </si>
  <si>
    <t>M-10</t>
  </si>
  <si>
    <t>Domestic Violence</t>
  </si>
  <si>
    <t>R-64</t>
  </si>
  <si>
    <t xml:space="preserve">Just For Today card, Alateen </t>
  </si>
  <si>
    <t>M-11</t>
  </si>
  <si>
    <t>Light For the Journey</t>
  </si>
  <si>
    <t>R-65</t>
  </si>
  <si>
    <t>Just For Today, Al-Anon Bookmark</t>
  </si>
  <si>
    <t>M-12</t>
  </si>
  <si>
    <t>Column 4 Total:</t>
  </si>
  <si>
    <t>Just For Today, Alateen Bookmark</t>
  </si>
  <si>
    <t>M-13</t>
  </si>
  <si>
    <t>Logos, Al-Anon, Blue</t>
  </si>
  <si>
    <t>M-14</t>
  </si>
  <si>
    <r>
      <t xml:space="preserve">Digital Audio Files, available to download from the Members section of the AGSO </t>
    </r>
    <r>
      <rPr>
        <u/>
        <sz val="9"/>
        <color rgb="FF0432FF"/>
        <rFont val="Arial"/>
        <family val="2"/>
      </rPr>
      <t>website https://al-anon.org.au/member-resources</t>
    </r>
  </si>
  <si>
    <t>Logos, Alateen, Red</t>
  </si>
  <si>
    <t>M-15</t>
  </si>
  <si>
    <t>Alateen Program Card</t>
  </si>
  <si>
    <t>M-18</t>
  </si>
  <si>
    <t xml:space="preserve">  Radio CSA 08 Track 8 Al-Anon 2</t>
  </si>
  <si>
    <t>CSA08</t>
  </si>
  <si>
    <t>Serenity Prayer card</t>
  </si>
  <si>
    <t>M-26</t>
  </si>
  <si>
    <t xml:space="preserve">  Radio CSA 07 Track 7 Al-Anon 1</t>
  </si>
  <si>
    <t>CSA07</t>
  </si>
  <si>
    <t>Al-Anon/Alateen is/is not (bookmark)</t>
  </si>
  <si>
    <t>M-44</t>
  </si>
  <si>
    <t xml:space="preserve">  Radio CSA 06 Track 6 Adult Child 3</t>
  </si>
  <si>
    <t>CSA06</t>
  </si>
  <si>
    <t>Sponsorship bookmark</t>
  </si>
  <si>
    <t>M-78</t>
  </si>
  <si>
    <t xml:space="preserve">  Radio CSA 05 Track 5 Adult Child 2</t>
  </si>
  <si>
    <t>CSA05</t>
  </si>
  <si>
    <t>Just For Tonight, Al-Anon Bookmark</t>
  </si>
  <si>
    <t>M-81</t>
  </si>
  <si>
    <t xml:space="preserve">  Radio CSA 04 Track 4 Adult Child 1</t>
  </si>
  <si>
    <t>CSA04</t>
  </si>
  <si>
    <t>Just For Tonight, Alateen Bookmark</t>
  </si>
  <si>
    <t>M-82</t>
  </si>
  <si>
    <t xml:space="preserve">  Radio CSA 03 Track 3 Alateen female voice</t>
  </si>
  <si>
    <t>CSA03</t>
  </si>
  <si>
    <t>Serenity Prayer for framing</t>
  </si>
  <si>
    <t>X-2</t>
  </si>
  <si>
    <t xml:space="preserve">  Radio CSA 02 Track 2 Alateen male voice</t>
  </si>
  <si>
    <t>CSA02</t>
  </si>
  <si>
    <t>Twelve Steps banner</t>
  </si>
  <si>
    <t>X-3</t>
  </si>
  <si>
    <t xml:space="preserve">  Radio CSA 01 Track 1 Alateen 1</t>
  </si>
  <si>
    <t>CSA01</t>
  </si>
  <si>
    <t>Twelve Traditions banner, Al-Anon</t>
  </si>
  <si>
    <t>X-4</t>
  </si>
  <si>
    <t xml:space="preserve">  Letter of introduction Community Service Announcements (v.03) ...</t>
  </si>
  <si>
    <t>CSAltr</t>
  </si>
  <si>
    <t>Twelve Traditions banner, Alateen</t>
  </si>
  <si>
    <t>X-5</t>
  </si>
  <si>
    <t xml:space="preserve">   – with space for Area office contact information</t>
  </si>
  <si>
    <t>Slogans banner</t>
  </si>
  <si>
    <t>X-6</t>
  </si>
  <si>
    <t>Invitation To an Open Meeting (card)</t>
  </si>
  <si>
    <t>X-9</t>
  </si>
  <si>
    <t xml:space="preserve">PREPAID ORDERS ONLY PLEASE </t>
  </si>
  <si>
    <t>Alateen P.I. wallet card ($9.00 for 50)</t>
  </si>
  <si>
    <t>X-11</t>
  </si>
  <si>
    <t xml:space="preserve">     PLEASE identify your payment with Your Name and 'LIT'</t>
  </si>
  <si>
    <t>Al-Anon P.I. wallet card ($6.50 for 50)</t>
  </si>
  <si>
    <t>X-12</t>
  </si>
  <si>
    <t xml:space="preserve">      COLUMN 1   Total</t>
  </si>
  <si>
    <t>$</t>
  </si>
  <si>
    <t>A Brief History of Australian Al-Anon and Alateen</t>
  </si>
  <si>
    <t>X-14</t>
  </si>
  <si>
    <t>Alateen table card</t>
  </si>
  <si>
    <t>X-15</t>
  </si>
  <si>
    <t xml:space="preserve">      COLUMN 2   Total</t>
  </si>
  <si>
    <t>Al-Anon Declaration table card</t>
  </si>
  <si>
    <t>X-16</t>
  </si>
  <si>
    <t>Seventh Tradition (Australian Version)</t>
  </si>
  <si>
    <t>X-21</t>
  </si>
  <si>
    <t xml:space="preserve">      COLUMN 3   Total</t>
  </si>
  <si>
    <t>Keep The Focus On Al-Anon table card</t>
  </si>
  <si>
    <t>X-24</t>
  </si>
  <si>
    <t>Contacting Al-Anon in Australia</t>
  </si>
  <si>
    <t>X-96</t>
  </si>
  <si>
    <t xml:space="preserve">      COLUMN 4   Total</t>
  </si>
  <si>
    <t>Catalogue of CAL</t>
  </si>
  <si>
    <t>X-97</t>
  </si>
  <si>
    <t xml:space="preserve"> Add postage </t>
  </si>
  <si>
    <t>Information for the Newcomer</t>
  </si>
  <si>
    <t>S-4</t>
  </si>
  <si>
    <t xml:space="preserve">         GRAND TOTAL</t>
  </si>
  <si>
    <t>Questionnaire for Step 4, Al-Anon</t>
  </si>
  <si>
    <t>S-5</t>
  </si>
  <si>
    <t>GST included in Total</t>
  </si>
  <si>
    <t>Alateen 10th Step sheet</t>
  </si>
  <si>
    <t>S-6</t>
  </si>
  <si>
    <t>Anonymity table card</t>
  </si>
  <si>
    <t>S-9</t>
  </si>
  <si>
    <t>Are You Troubled By Someone’s Drinking?</t>
  </si>
  <si>
    <t>S-17</t>
  </si>
  <si>
    <t>Detachment</t>
  </si>
  <si>
    <t>S-19</t>
  </si>
  <si>
    <t>Has your life been affected by...? (Alateen)</t>
  </si>
  <si>
    <t>S-20</t>
  </si>
  <si>
    <t>Al-Anon Spoken Here' table card</t>
  </si>
  <si>
    <t>S-24</t>
  </si>
  <si>
    <t>Did You Grow Up With a Problem Drinker?</t>
  </si>
  <si>
    <t>S-25</t>
  </si>
  <si>
    <t>Alateen Sponsorship, Is It For You?</t>
  </si>
  <si>
    <t>S-27</t>
  </si>
  <si>
    <t>Links of Service</t>
  </si>
  <si>
    <t>S-28</t>
  </si>
  <si>
    <t>EFT and Direct Deposit payments to</t>
  </si>
  <si>
    <t>Attracting and Cooperating: Public Outreach</t>
  </si>
  <si>
    <t>S-40</t>
  </si>
  <si>
    <r>
      <t xml:space="preserve">  BSB: </t>
    </r>
    <r>
      <rPr>
        <sz val="9"/>
        <rFont val="Arial"/>
        <family val="2"/>
      </rPr>
      <t>063 001</t>
    </r>
    <r>
      <rPr>
        <b/>
        <sz val="9"/>
        <rFont val="Arial"/>
        <family val="2"/>
      </rPr>
      <t xml:space="preserve">      Account: </t>
    </r>
    <r>
      <rPr>
        <sz val="9"/>
        <rFont val="Arial"/>
        <family val="2"/>
      </rPr>
      <t>00903408</t>
    </r>
  </si>
  <si>
    <t>Commonwealth Bank</t>
  </si>
  <si>
    <t>Joy of Service</t>
  </si>
  <si>
    <t>S-57</t>
  </si>
  <si>
    <t>Cheque or Money Order payable to</t>
  </si>
  <si>
    <t xml:space="preserve">Al-Anon Family Groups VSA </t>
  </si>
  <si>
    <t>Information for Educators</t>
  </si>
  <si>
    <t>S-64</t>
  </si>
  <si>
    <r>
      <t xml:space="preserve">Send to: </t>
    </r>
    <r>
      <rPr>
        <sz val="9"/>
        <rFont val="Arial"/>
        <family val="2"/>
      </rPr>
      <t xml:space="preserve">GPO Box 5458, Melbourne Vic 3001 </t>
    </r>
  </si>
  <si>
    <t>Alcoholics, Families, Judicial System</t>
  </si>
  <si>
    <t>S-65</t>
  </si>
  <si>
    <t>*** Discontinued item (available until stock runs out)</t>
  </si>
  <si>
    <t>Loving Interchange to Resolve Conflict (wallet card)</t>
  </si>
  <si>
    <t>S-71</t>
  </si>
  <si>
    <t xml:space="preserve">     Overpayment will be deemed a Donation</t>
  </si>
  <si>
    <t>Conflict Resolution using our 12 Traditions (card set)</t>
  </si>
  <si>
    <t>S-72</t>
  </si>
  <si>
    <t xml:space="preserve">     No refunds are available, but faulty items may be exchanged</t>
  </si>
  <si>
    <t>Talk to Each Other (booklet)</t>
  </si>
  <si>
    <t>S-73</t>
  </si>
  <si>
    <t xml:space="preserve">   OFFICE USE. Checked by (initials &amp; date):</t>
  </si>
  <si>
    <t>Conflict Resolution Kit (S-71, S-72, S-73)</t>
  </si>
  <si>
    <t>K-17</t>
  </si>
  <si>
    <t xml:space="preserve">   Date sent / taken (delete non-applicable)</t>
  </si>
  <si>
    <r>
      <t xml:space="preserve">Al-Anon Australia website: </t>
    </r>
    <r>
      <rPr>
        <u/>
        <sz val="9"/>
        <color rgb="FF0432FF"/>
        <rFont val="Arial"/>
        <family val="2"/>
      </rPr>
      <t>https://www.al-anon.org.au</t>
    </r>
  </si>
  <si>
    <t>Column 3 Total:</t>
  </si>
  <si>
    <t>P-95</t>
  </si>
  <si>
    <t>Healing Within Our Alcoholic Relationships</t>
  </si>
  <si>
    <r>
      <t>Al-Anon’s Co-Founders</t>
    </r>
    <r>
      <rPr>
        <b/>
        <sz val="9"/>
        <rFont val="Arial"/>
        <family val="2"/>
      </rPr>
      <t>***</t>
    </r>
  </si>
  <si>
    <r>
      <t xml:space="preserve">Sharing from the Heart: </t>
    </r>
    <r>
      <rPr>
        <sz val="9"/>
        <rFont val="Arial Narrow"/>
        <family val="2"/>
      </rPr>
      <t>Austra-Link editorials</t>
    </r>
  </si>
  <si>
    <r>
      <t xml:space="preserve">Unhappy House Bookmark </t>
    </r>
    <r>
      <rPr>
        <i/>
        <sz val="9"/>
        <rFont val="Arial"/>
        <family val="2"/>
      </rPr>
      <t>(Free)</t>
    </r>
  </si>
  <si>
    <r>
      <t xml:space="preserve">VSA meeting list (avail. on website) </t>
    </r>
    <r>
      <rPr>
        <i/>
        <sz val="9"/>
        <rFont val="Arial"/>
        <family val="2"/>
      </rPr>
      <t>(Free)</t>
    </r>
  </si>
  <si>
    <r>
      <t xml:space="preserve"> Ordered by: (group name or personal name):</t>
    </r>
    <r>
      <rPr>
        <sz val="9"/>
        <rFont val="Arial"/>
        <family val="2"/>
      </rPr>
      <t xml:space="preserve"> </t>
    </r>
  </si>
  <si>
    <r>
      <t xml:space="preserve"> Delivery address:</t>
    </r>
    <r>
      <rPr>
        <sz val="9"/>
        <rFont val="Arial"/>
        <family val="2"/>
      </rPr>
      <t xml:space="preserve"> </t>
    </r>
  </si>
  <si>
    <r>
      <t xml:space="preserve"> Any additional note or instruction:</t>
    </r>
    <r>
      <rPr>
        <sz val="9"/>
        <rFont val="Arial"/>
        <family val="2"/>
      </rPr>
      <t xml:space="preserve"> </t>
    </r>
  </si>
  <si>
    <t>Free</t>
  </si>
  <si>
    <r>
      <t>AFG Welcome Australian Indigenous People</t>
    </r>
    <r>
      <rPr>
        <i/>
        <sz val="9"/>
        <rFont val="Arial"/>
        <family val="2"/>
      </rPr>
      <t xml:space="preserve"> (Free)</t>
    </r>
  </si>
  <si>
    <r>
      <t xml:space="preserve">A How-To-Do-It Service Tool Guide fro P.I. </t>
    </r>
    <r>
      <rPr>
        <i/>
        <sz val="9"/>
        <rFont val="Arial"/>
        <family val="2"/>
      </rPr>
      <t>(Free)</t>
    </r>
  </si>
  <si>
    <t>P-24</t>
  </si>
  <si>
    <t>Al-Anon/Alateen Service Manual 2022-2025</t>
  </si>
  <si>
    <t>2022-2025 Groups at Work</t>
  </si>
  <si>
    <t>Spring Special</t>
  </si>
  <si>
    <t>Opening Our Hearts, Transforming Our Losses   X1</t>
  </si>
  <si>
    <t>Many Voices, One Journey                                   X1</t>
  </si>
  <si>
    <t>Just For Tonight, Alateen Bookmark                     X2</t>
  </si>
  <si>
    <t>This is a saving of $25.50</t>
  </si>
  <si>
    <r>
      <t xml:space="preserve">(All Prices Include GST)                                                Sep </t>
    </r>
    <r>
      <rPr>
        <b/>
        <sz val="9"/>
        <rFont val="Arial"/>
        <family val="2"/>
      </rPr>
      <t xml:space="preserve"> 2025,</t>
    </r>
    <r>
      <rPr>
        <sz val="9"/>
        <rFont val="Arial"/>
        <family val="2"/>
      </rPr>
      <t xml:space="preserve"> page 1 of 2     </t>
    </r>
  </si>
  <si>
    <r>
      <t xml:space="preserve">AL-ANON FAMILY GROUPS VICTORIAN SOUTHERN AREA
                     LITERATURE PRICE LIST AND ORDER FORM – Sep 2025,             </t>
    </r>
    <r>
      <rPr>
        <sz val="10"/>
        <rFont val="Arial"/>
        <family val="2"/>
      </rPr>
      <t xml:space="preserve"> 2 of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</si>
</sst>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u/>
      <sz val="9"/>
      <color rgb="FF0432FF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8"/>
      <name val="Calibri"/>
      <family val="2"/>
      <scheme val="minor"/>
    </font>
    <font>
      <sz val="8.5"/>
      <name val="Arial"/>
      <family val="2"/>
    </font>
    <font>
      <b/>
      <i/>
      <sz val="9"/>
      <color theme="3"/>
      <name val="Arial"/>
      <family val="2"/>
    </font>
    <font>
      <u/>
      <sz val="8.5"/>
      <color rgb="FF0432FF"/>
      <name val="Arial"/>
      <family val="2"/>
    </font>
    <font>
      <sz val="9"/>
      <name val="Arial Narrow"/>
      <family val="2"/>
    </font>
    <font>
      <i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3" fontId="2" fillId="0" borderId="0" xfId="1" applyNumberFormat="1" applyFont="1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43" fontId="9" fillId="0" borderId="0" xfId="1" applyNumberFormat="1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3" fontId="2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3" fontId="8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5" fillId="0" borderId="0" xfId="0" applyFont="1" applyProtection="1"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3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3" borderId="33" xfId="0" applyFont="1" applyFill="1" applyBorder="1" applyAlignment="1" applyProtection="1">
      <alignment horizontal="left" vertical="center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34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3" fillId="6" borderId="51" xfId="0" applyFont="1" applyFill="1" applyBorder="1" applyAlignment="1" applyProtection="1">
      <alignment horizontal="center" vertical="center"/>
      <protection locked="0"/>
    </xf>
    <xf numFmtId="165" fontId="3" fillId="6" borderId="52" xfId="0" applyNumberFormat="1" applyFont="1" applyFill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164" fontId="3" fillId="3" borderId="10" xfId="1" applyFont="1" applyFill="1" applyBorder="1" applyAlignment="1" applyProtection="1">
      <alignment horizontal="center" vertical="center"/>
    </xf>
    <xf numFmtId="43" fontId="6" fillId="0" borderId="12" xfId="1" applyNumberFormat="1" applyFont="1" applyBorder="1" applyAlignment="1" applyProtection="1">
      <alignment horizontal="left" vertical="center"/>
    </xf>
    <xf numFmtId="43" fontId="6" fillId="0" borderId="18" xfId="1" applyNumberFormat="1" applyFont="1" applyBorder="1" applyAlignment="1" applyProtection="1">
      <alignment horizontal="left" vertical="center"/>
    </xf>
    <xf numFmtId="43" fontId="6" fillId="0" borderId="12" xfId="1" applyNumberFormat="1" applyFont="1" applyFill="1" applyBorder="1" applyAlignment="1" applyProtection="1">
      <alignment horizontal="left" vertical="center"/>
    </xf>
    <xf numFmtId="43" fontId="6" fillId="0" borderId="26" xfId="1" applyNumberFormat="1" applyFont="1" applyBorder="1" applyAlignment="1" applyProtection="1">
      <alignment horizontal="left" vertical="center"/>
    </xf>
    <xf numFmtId="43" fontId="6" fillId="0" borderId="26" xfId="1" applyNumberFormat="1" applyFont="1" applyFill="1" applyBorder="1" applyAlignment="1" applyProtection="1">
      <alignment horizontal="left" vertical="center"/>
    </xf>
    <xf numFmtId="43" fontId="6" fillId="4" borderId="12" xfId="1" applyNumberFormat="1" applyFont="1" applyFill="1" applyBorder="1" applyAlignment="1" applyProtection="1">
      <alignment horizontal="left" vertical="center"/>
    </xf>
    <xf numFmtId="43" fontId="6" fillId="0" borderId="53" xfId="1" applyNumberFormat="1" applyFont="1" applyFill="1" applyBorder="1" applyAlignment="1" applyProtection="1">
      <alignment horizontal="left" vertical="center"/>
    </xf>
    <xf numFmtId="43" fontId="6" fillId="0" borderId="13" xfId="1" applyNumberFormat="1" applyFont="1" applyFill="1" applyBorder="1" applyAlignment="1" applyProtection="1">
      <alignment horizontal="left" vertical="center"/>
    </xf>
    <xf numFmtId="43" fontId="6" fillId="0" borderId="13" xfId="1" applyNumberFormat="1" applyFont="1" applyBorder="1" applyAlignment="1" applyProtection="1">
      <alignment horizontal="left" vertical="center"/>
    </xf>
    <xf numFmtId="43" fontId="6" fillId="0" borderId="20" xfId="1" applyNumberFormat="1" applyFont="1" applyBorder="1" applyAlignment="1" applyProtection="1">
      <alignment horizontal="left" vertical="center"/>
    </xf>
    <xf numFmtId="43" fontId="6" fillId="0" borderId="21" xfId="1" applyNumberFormat="1" applyFont="1" applyFill="1" applyBorder="1" applyAlignment="1" applyProtection="1">
      <alignment horizontal="left" vertical="center"/>
    </xf>
    <xf numFmtId="43" fontId="6" fillId="0" borderId="29" xfId="1" applyNumberFormat="1" applyFont="1" applyFill="1" applyBorder="1" applyAlignment="1" applyProtection="1">
      <alignment horizontal="left" vertical="center"/>
    </xf>
    <xf numFmtId="43" fontId="6" fillId="4" borderId="13" xfId="1" applyNumberFormat="1" applyFont="1" applyFill="1" applyBorder="1" applyAlignment="1" applyProtection="1">
      <alignment horizontal="left" vertical="center"/>
    </xf>
    <xf numFmtId="43" fontId="6" fillId="0" borderId="27" xfId="1" applyNumberFormat="1" applyFont="1" applyFill="1" applyBorder="1" applyAlignment="1" applyProtection="1">
      <alignment horizontal="left" vertical="center"/>
    </xf>
    <xf numFmtId="43" fontId="6" fillId="0" borderId="20" xfId="1" applyNumberFormat="1" applyFont="1" applyFill="1" applyBorder="1" applyAlignment="1" applyProtection="1">
      <alignment horizontal="left" vertical="center"/>
    </xf>
    <xf numFmtId="43" fontId="6" fillId="0" borderId="20" xfId="1" applyNumberFormat="1" applyFont="1" applyFill="1" applyBorder="1" applyAlignment="1" applyProtection="1">
      <alignment horizontal="center" vertical="center"/>
    </xf>
    <xf numFmtId="43" fontId="6" fillId="4" borderId="20" xfId="1" applyNumberFormat="1" applyFont="1" applyFill="1" applyBorder="1" applyAlignment="1" applyProtection="1">
      <alignment horizontal="left" vertical="center"/>
    </xf>
    <xf numFmtId="43" fontId="6" fillId="0" borderId="27" xfId="1" applyNumberFormat="1" applyFont="1" applyFill="1" applyBorder="1" applyAlignment="1" applyProtection="1">
      <alignment vertical="center"/>
    </xf>
    <xf numFmtId="43" fontId="6" fillId="0" borderId="13" xfId="1" applyNumberFormat="1" applyFont="1" applyBorder="1" applyAlignment="1" applyProtection="1">
      <alignment vertical="center"/>
    </xf>
    <xf numFmtId="43" fontId="6" fillId="0" borderId="13" xfId="1" applyNumberFormat="1" applyFont="1" applyFill="1" applyBorder="1" applyAlignment="1" applyProtection="1">
      <alignment vertical="center"/>
    </xf>
    <xf numFmtId="43" fontId="6" fillId="0" borderId="12" xfId="1" applyNumberFormat="1" applyFont="1" applyFill="1" applyBorder="1" applyAlignment="1" applyProtection="1">
      <alignment vertical="center"/>
    </xf>
    <xf numFmtId="43" fontId="6" fillId="0" borderId="35" xfId="1" applyNumberFormat="1" applyFont="1" applyBorder="1" applyAlignment="1" applyProtection="1">
      <alignment vertical="center"/>
    </xf>
    <xf numFmtId="43" fontId="6" fillId="0" borderId="20" xfId="1" applyNumberFormat="1" applyFont="1" applyBorder="1" applyAlignment="1" applyProtection="1">
      <alignment vertical="center"/>
    </xf>
    <xf numFmtId="43" fontId="6" fillId="0" borderId="27" xfId="1" applyNumberFormat="1" applyFont="1" applyBorder="1" applyAlignment="1" applyProtection="1">
      <alignment vertical="center"/>
    </xf>
    <xf numFmtId="43" fontId="6" fillId="0" borderId="12" xfId="1" applyNumberFormat="1" applyFont="1" applyBorder="1" applyAlignment="1" applyProtection="1">
      <alignment vertical="center"/>
    </xf>
    <xf numFmtId="43" fontId="6" fillId="4" borderId="35" xfId="1" applyNumberFormat="1" applyFont="1" applyFill="1" applyBorder="1" applyAlignment="1" applyProtection="1">
      <alignment vertical="center"/>
    </xf>
    <xf numFmtId="43" fontId="6" fillId="0" borderId="32" xfId="1" applyNumberFormat="1" applyFont="1" applyBorder="1" applyAlignment="1" applyProtection="1">
      <alignment vertical="center"/>
    </xf>
    <xf numFmtId="43" fontId="6" fillId="4" borderId="47" xfId="1" applyNumberFormat="1" applyFont="1" applyFill="1" applyBorder="1" applyAlignment="1" applyProtection="1">
      <alignment vertical="center"/>
    </xf>
    <xf numFmtId="43" fontId="6" fillId="0" borderId="20" xfId="1" applyNumberFormat="1" applyFont="1" applyFill="1" applyBorder="1" applyAlignment="1" applyProtection="1">
      <alignment vertical="center"/>
    </xf>
    <xf numFmtId="43" fontId="6" fillId="4" borderId="20" xfId="1" applyNumberFormat="1" applyFont="1" applyFill="1" applyBorder="1" applyAlignment="1" applyProtection="1">
      <alignment vertical="center"/>
    </xf>
    <xf numFmtId="43" fontId="6" fillId="4" borderId="13" xfId="1" applyNumberFormat="1" applyFont="1" applyFill="1" applyBorder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2" xfId="0" applyFont="1" applyBorder="1" applyAlignment="1" applyProtection="1">
      <alignment horizontal="left" vertical="top"/>
      <protection locked="0"/>
    </xf>
    <xf numFmtId="0" fontId="12" fillId="0" borderId="3" xfId="0" applyFont="1" applyBorder="1" applyAlignment="1" applyProtection="1">
      <alignment horizontal="left" vertical="top"/>
      <protection locked="0"/>
    </xf>
    <xf numFmtId="0" fontId="12" fillId="0" borderId="6" xfId="0" applyFont="1" applyBorder="1" applyAlignment="1" applyProtection="1">
      <alignment horizontal="left" vertical="top"/>
      <protection locked="0"/>
    </xf>
    <xf numFmtId="0" fontId="12" fillId="0" borderId="7" xfId="0" applyFont="1" applyBorder="1" applyAlignment="1" applyProtection="1">
      <alignment horizontal="left" vertical="top"/>
      <protection locked="0"/>
    </xf>
    <xf numFmtId="0" fontId="12" fillId="0" borderId="8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4" fillId="6" borderId="4" xfId="0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17" fillId="6" borderId="0" xfId="0" applyFont="1" applyFill="1" applyAlignment="1" applyProtection="1">
      <alignment horizontal="center" vertical="center"/>
    </xf>
    <xf numFmtId="0" fontId="17" fillId="6" borderId="5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0" fontId="2" fillId="6" borderId="5" xfId="0" applyFont="1" applyFill="1" applyBorder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 vertical="center"/>
    </xf>
    <xf numFmtId="0" fontId="6" fillId="6" borderId="7" xfId="0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43" fontId="6" fillId="0" borderId="18" xfId="0" applyNumberFormat="1" applyFont="1" applyBorder="1" applyAlignment="1" applyProtection="1">
      <alignment horizontal="left" vertical="center"/>
    </xf>
    <xf numFmtId="0" fontId="6" fillId="0" borderId="26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right" vertical="center"/>
    </xf>
    <xf numFmtId="0" fontId="6" fillId="0" borderId="47" xfId="0" applyFont="1" applyBorder="1" applyAlignment="1" applyProtection="1">
      <alignment horizontal="left" vertical="center"/>
    </xf>
    <xf numFmtId="1" fontId="3" fillId="0" borderId="15" xfId="0" applyNumberFormat="1" applyFont="1" applyBorder="1" applyAlignment="1" applyProtection="1">
      <alignment horizontal="center" vertical="center"/>
    </xf>
    <xf numFmtId="0" fontId="4" fillId="8" borderId="16" xfId="0" applyFont="1" applyFill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6" fillId="4" borderId="16" xfId="0" applyFont="1" applyFill="1" applyBorder="1" applyAlignment="1" applyProtection="1">
      <alignment vertical="center"/>
    </xf>
    <xf numFmtId="0" fontId="6" fillId="0" borderId="35" xfId="0" applyFont="1" applyBorder="1" applyAlignment="1" applyProtection="1">
      <alignment horizontal="left" vertical="center"/>
    </xf>
    <xf numFmtId="0" fontId="26" fillId="0" borderId="16" xfId="0" applyFont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left" vertical="center"/>
    </xf>
    <xf numFmtId="0" fontId="6" fillId="4" borderId="16" xfId="0" applyFont="1" applyFill="1" applyBorder="1" applyAlignment="1" applyProtection="1">
      <alignment horizontal="left" vertical="center"/>
    </xf>
    <xf numFmtId="0" fontId="6" fillId="4" borderId="21" xfId="0" applyFont="1" applyFill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horizontal="left" vertical="center"/>
    </xf>
    <xf numFmtId="0" fontId="6" fillId="0" borderId="38" xfId="0" applyFont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left" vertical="center"/>
    </xf>
    <xf numFmtId="0" fontId="3" fillId="3" borderId="34" xfId="0" applyFont="1" applyFill="1" applyBorder="1" applyAlignment="1" applyProtection="1">
      <alignment horizontal="left" vertical="center"/>
    </xf>
    <xf numFmtId="165" fontId="6" fillId="0" borderId="15" xfId="0" applyNumberFormat="1" applyFont="1" applyBorder="1" applyAlignment="1" applyProtection="1">
      <alignment horizontal="left" vertical="center"/>
    </xf>
    <xf numFmtId="164" fontId="6" fillId="0" borderId="44" xfId="0" applyNumberFormat="1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165" fontId="6" fillId="0" borderId="45" xfId="0" applyNumberFormat="1" applyFont="1" applyBorder="1" applyAlignment="1" applyProtection="1">
      <alignment horizontal="left" vertical="center"/>
    </xf>
    <xf numFmtId="165" fontId="6" fillId="0" borderId="46" xfId="0" applyNumberFormat="1" applyFont="1" applyBorder="1" applyAlignment="1" applyProtection="1">
      <alignment horizontal="left" vertical="center"/>
    </xf>
    <xf numFmtId="164" fontId="3" fillId="0" borderId="11" xfId="0" applyNumberFormat="1" applyFont="1" applyBorder="1" applyAlignment="1" applyProtection="1">
      <alignment horizontal="left" vertical="center"/>
    </xf>
    <xf numFmtId="0" fontId="6" fillId="4" borderId="19" xfId="0" applyFont="1" applyFill="1" applyBorder="1" applyAlignment="1" applyProtection="1">
      <alignment horizontal="left" vertical="center"/>
    </xf>
    <xf numFmtId="0" fontId="6" fillId="0" borderId="19" xfId="0" applyFont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43" fontId="6" fillId="0" borderId="13" xfId="0" applyNumberFormat="1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6" borderId="22" xfId="0" applyFont="1" applyFill="1" applyBorder="1" applyAlignment="1" applyProtection="1">
      <alignment horizontal="left" vertical="center"/>
    </xf>
    <xf numFmtId="0" fontId="6" fillId="4" borderId="22" xfId="0" applyFont="1" applyFill="1" applyBorder="1" applyAlignment="1" applyProtection="1">
      <alignment horizontal="left" vertical="center"/>
    </xf>
    <xf numFmtId="0" fontId="3" fillId="6" borderId="16" xfId="0" applyFont="1" applyFill="1" applyBorder="1" applyAlignment="1" applyProtection="1">
      <alignment horizontal="left" vertical="center"/>
    </xf>
    <xf numFmtId="0" fontId="3" fillId="3" borderId="9" xfId="0" applyFont="1" applyFill="1" applyBorder="1" applyAlignment="1" applyProtection="1">
      <alignment horizontal="left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6" fillId="0" borderId="18" xfId="0" applyNumberFormat="1" applyFont="1" applyBorder="1" applyAlignment="1" applyProtection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/>
    </xf>
    <xf numFmtId="0" fontId="8" fillId="6" borderId="3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0" xfId="0" applyFont="1" applyFill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vertical="center"/>
    </xf>
    <xf numFmtId="0" fontId="6" fillId="4" borderId="35" xfId="0" applyFont="1" applyFill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0" fontId="6" fillId="0" borderId="19" xfId="0" applyFont="1" applyBorder="1" applyAlignment="1" applyProtection="1">
      <alignment vertical="center"/>
    </xf>
    <xf numFmtId="43" fontId="6" fillId="0" borderId="35" xfId="0" applyNumberFormat="1" applyFont="1" applyBorder="1" applyAlignment="1" applyProtection="1">
      <alignment vertical="center"/>
    </xf>
    <xf numFmtId="0" fontId="6" fillId="4" borderId="4" xfId="0" applyFont="1" applyFill="1" applyBorder="1" applyAlignment="1" applyProtection="1">
      <alignment vertical="center"/>
    </xf>
    <xf numFmtId="0" fontId="6" fillId="4" borderId="18" xfId="0" applyFont="1" applyFill="1" applyBorder="1" applyAlignment="1" applyProtection="1">
      <alignment horizontal="left" vertical="center"/>
    </xf>
    <xf numFmtId="0" fontId="6" fillId="4" borderId="19" xfId="0" applyFont="1" applyFill="1" applyBorder="1" applyAlignment="1" applyProtection="1">
      <alignment vertical="center"/>
    </xf>
    <xf numFmtId="0" fontId="6" fillId="4" borderId="22" xfId="0" applyFont="1" applyFill="1" applyBorder="1" applyAlignment="1" applyProtection="1">
      <alignment vertical="center"/>
    </xf>
    <xf numFmtId="0" fontId="6" fillId="4" borderId="16" xfId="0" quotePrefix="1" applyFont="1" applyFill="1" applyBorder="1" applyAlignment="1" applyProtection="1">
      <alignment vertical="center"/>
    </xf>
    <xf numFmtId="49" fontId="6" fillId="0" borderId="16" xfId="0" applyNumberFormat="1" applyFont="1" applyBorder="1" applyAlignment="1" applyProtection="1">
      <alignment horizontal="left" vertical="center"/>
    </xf>
    <xf numFmtId="0" fontId="3" fillId="0" borderId="42" xfId="0" applyFont="1" applyBorder="1" applyAlignment="1" applyProtection="1">
      <alignment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vertical="center"/>
    </xf>
    <xf numFmtId="165" fontId="6" fillId="0" borderId="15" xfId="0" applyNumberFormat="1" applyFont="1" applyBorder="1" applyAlignment="1" applyProtection="1">
      <alignment vertical="center"/>
    </xf>
    <xf numFmtId="165" fontId="6" fillId="0" borderId="35" xfId="0" applyNumberFormat="1" applyFont="1" applyBorder="1" applyAlignment="1" applyProtection="1">
      <alignment vertical="center"/>
    </xf>
    <xf numFmtId="165" fontId="6" fillId="4" borderId="15" xfId="0" applyNumberFormat="1" applyFont="1" applyFill="1" applyBorder="1" applyAlignment="1" applyProtection="1">
      <alignment vertical="center"/>
    </xf>
    <xf numFmtId="165" fontId="6" fillId="0" borderId="47" xfId="0" applyNumberFormat="1" applyFont="1" applyBorder="1" applyAlignment="1" applyProtection="1">
      <alignment vertical="center"/>
    </xf>
    <xf numFmtId="0" fontId="3" fillId="0" borderId="48" xfId="0" applyFont="1" applyBorder="1" applyAlignment="1" applyProtection="1">
      <alignment vertical="center"/>
    </xf>
    <xf numFmtId="164" fontId="3" fillId="0" borderId="11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23" fillId="0" borderId="13" xfId="0" applyFont="1" applyBorder="1" applyAlignment="1" applyProtection="1">
      <alignment vertical="center"/>
    </xf>
    <xf numFmtId="0" fontId="23" fillId="0" borderId="12" xfId="0" applyFont="1" applyBorder="1" applyAlignment="1" applyProtection="1">
      <alignment horizontal="left" vertical="center"/>
    </xf>
    <xf numFmtId="165" fontId="6" fillId="0" borderId="36" xfId="0" applyNumberFormat="1" applyFont="1" applyBorder="1" applyAlignment="1" applyProtection="1">
      <alignment vertical="center"/>
    </xf>
    <xf numFmtId="0" fontId="3" fillId="6" borderId="24" xfId="0" applyFont="1" applyFill="1" applyBorder="1" applyAlignment="1" applyProtection="1">
      <alignment horizontal="center" vertical="center" wrapText="1"/>
    </xf>
    <xf numFmtId="0" fontId="3" fillId="6" borderId="27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20" xfId="0" applyFont="1" applyFill="1" applyBorder="1" applyAlignment="1" applyProtection="1">
      <alignment horizontal="center" vertical="center" wrapText="1"/>
    </xf>
    <xf numFmtId="0" fontId="3" fillId="6" borderId="41" xfId="0" applyFont="1" applyFill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horizontal="left" vertical="center" wrapText="1"/>
    </xf>
    <xf numFmtId="0" fontId="23" fillId="0" borderId="21" xfId="0" applyFont="1" applyBorder="1" applyAlignment="1" applyProtection="1">
      <alignment horizontal="left" vertical="center" wrapText="1"/>
    </xf>
    <xf numFmtId="0" fontId="24" fillId="0" borderId="46" xfId="0" applyFont="1" applyBorder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4" fillId="0" borderId="46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13" xfId="0" applyFont="1" applyBorder="1" applyAlignment="1" applyProtection="1">
      <alignment horizontal="left" vertical="center"/>
    </xf>
    <xf numFmtId="0" fontId="23" fillId="0" borderId="21" xfId="0" applyFont="1" applyBorder="1" applyAlignment="1" applyProtection="1">
      <alignment horizontal="left" vertical="center"/>
    </xf>
    <xf numFmtId="0" fontId="24" fillId="0" borderId="45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3" fillId="7" borderId="3" xfId="0" applyFont="1" applyFill="1" applyBorder="1" applyAlignment="1" applyProtection="1">
      <alignment horizontal="center"/>
    </xf>
    <xf numFmtId="0" fontId="25" fillId="6" borderId="4" xfId="0" applyFont="1" applyFill="1" applyBorder="1" applyAlignment="1" applyProtection="1">
      <alignment horizontal="left" vertical="center"/>
    </xf>
    <xf numFmtId="0" fontId="25" fillId="6" borderId="0" xfId="0" applyFont="1" applyFill="1" applyAlignment="1" applyProtection="1">
      <alignment horizontal="left" vertical="center"/>
    </xf>
    <xf numFmtId="0" fontId="25" fillId="6" borderId="5" xfId="0" applyFont="1" applyFill="1" applyBorder="1" applyAlignment="1" applyProtection="1">
      <alignment horizontal="left" vertical="center"/>
    </xf>
    <xf numFmtId="49" fontId="3" fillId="0" borderId="4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65" fontId="6" fillId="0" borderId="5" xfId="0" applyNumberFormat="1" applyFont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165" fontId="6" fillId="0" borderId="41" xfId="0" applyNumberFormat="1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165" fontId="6" fillId="0" borderId="44" xfId="0" applyNumberFormat="1" applyFont="1" applyBorder="1" applyAlignment="1" applyProtection="1">
      <alignment vertical="center"/>
    </xf>
    <xf numFmtId="49" fontId="3" fillId="6" borderId="4" xfId="0" applyNumberFormat="1" applyFont="1" applyFill="1" applyBorder="1" applyAlignment="1" applyProtection="1">
      <alignment horizontal="right" vertical="center"/>
    </xf>
    <xf numFmtId="49" fontId="3" fillId="5" borderId="16" xfId="0" applyNumberFormat="1" applyFont="1" applyFill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center" vertical="center"/>
    </xf>
    <xf numFmtId="165" fontId="3" fillId="0" borderId="40" xfId="0" applyNumberFormat="1" applyFont="1" applyBorder="1" applyAlignment="1" applyProtection="1">
      <alignment vertical="center"/>
    </xf>
    <xf numFmtId="0" fontId="3" fillId="0" borderId="50" xfId="0" applyFont="1" applyBorder="1" applyAlignment="1" applyProtection="1">
      <alignment horizontal="center" vertical="center"/>
    </xf>
    <xf numFmtId="165" fontId="3" fillId="0" borderId="49" xfId="0" applyNumberFormat="1" applyFont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34" xfId="0" applyFont="1" applyFill="1" applyBorder="1" applyAlignment="1" applyProtection="1">
      <alignment horizontal="left" vertical="center"/>
    </xf>
    <xf numFmtId="0" fontId="3" fillId="6" borderId="11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left" vertical="center"/>
    </xf>
    <xf numFmtId="0" fontId="3" fillId="6" borderId="2" xfId="0" applyFont="1" applyFill="1" applyBorder="1" applyAlignment="1" applyProtection="1">
      <alignment horizontal="left" vertical="center"/>
    </xf>
    <xf numFmtId="0" fontId="3" fillId="6" borderId="3" xfId="0" applyFont="1" applyFill="1" applyBorder="1" applyAlignment="1" applyProtection="1">
      <alignment horizontal="left" vertical="center"/>
    </xf>
    <xf numFmtId="0" fontId="25" fillId="6" borderId="1" xfId="0" applyFont="1" applyFill="1" applyBorder="1" applyAlignment="1" applyProtection="1">
      <alignment horizontal="left" vertical="center"/>
    </xf>
    <xf numFmtId="0" fontId="25" fillId="6" borderId="2" xfId="0" applyFont="1" applyFill="1" applyBorder="1" applyAlignment="1" applyProtection="1">
      <alignment horizontal="left" vertical="center"/>
    </xf>
    <xf numFmtId="0" fontId="25" fillId="6" borderId="3" xfId="0" applyFont="1" applyFill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5" fillId="6" borderId="1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6" fillId="0" borderId="43" xfId="0" applyFont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9320</xdr:rowOff>
    </xdr:from>
    <xdr:to>
      <xdr:col>0</xdr:col>
      <xdr:colOff>1143000</xdr:colOff>
      <xdr:row>5</xdr:row>
      <xdr:rowOff>65061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59415E-344A-694F-82ED-C37808653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55370"/>
          <a:ext cx="876300" cy="72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29FA-D768-BA48-B862-0BAE7AB05F5E}">
  <dimension ref="A1:U221"/>
  <sheetViews>
    <sheetView tabSelected="1" view="pageBreakPreview" zoomScale="150" zoomScaleNormal="150" zoomScaleSheetLayoutView="150" workbookViewId="0">
      <selection activeCell="D10" sqref="D10"/>
    </sheetView>
  </sheetViews>
  <sheetFormatPr defaultColWidth="9.125" defaultRowHeight="11.25" x14ac:dyDescent="0.2"/>
  <cols>
    <col min="1" max="1" width="35.5" style="1" customWidth="1"/>
    <col min="2" max="3" width="5.875" style="1" customWidth="1"/>
    <col min="4" max="4" width="5.5" style="4" customWidth="1"/>
    <col min="5" max="5" width="8.75" style="1" customWidth="1"/>
    <col min="6" max="6" width="34.25" style="1" customWidth="1"/>
    <col min="7" max="7" width="6" style="1" customWidth="1"/>
    <col min="8" max="8" width="5.875" style="1" customWidth="1"/>
    <col min="9" max="9" width="5.5" style="15" customWidth="1"/>
    <col min="10" max="10" width="8.75" style="1" customWidth="1"/>
    <col min="11" max="16" width="9.125" style="1"/>
    <col min="17" max="21" width="9.125" style="1" hidden="1" customWidth="1"/>
    <col min="22" max="16384" width="9.125" style="1"/>
  </cols>
  <sheetData>
    <row r="1" spans="1:15" x14ac:dyDescent="0.2">
      <c r="A1" s="74"/>
      <c r="B1" s="75"/>
      <c r="C1" s="75"/>
      <c r="D1" s="75"/>
      <c r="E1" s="75"/>
      <c r="F1" s="75"/>
      <c r="G1" s="75"/>
      <c r="H1" s="75"/>
      <c r="I1" s="75"/>
      <c r="J1" s="76"/>
    </row>
    <row r="2" spans="1:15" ht="13.5" customHeight="1" thickBot="1" x14ac:dyDescent="0.25">
      <c r="A2" s="106" t="s">
        <v>0</v>
      </c>
      <c r="B2" s="107"/>
      <c r="C2" s="107"/>
      <c r="D2" s="107"/>
      <c r="E2" s="107"/>
      <c r="F2" s="107"/>
      <c r="G2" s="108"/>
      <c r="H2" s="115" t="s">
        <v>1</v>
      </c>
      <c r="I2" s="116"/>
      <c r="J2" s="117"/>
      <c r="K2" s="2"/>
      <c r="L2" s="3"/>
      <c r="M2" s="3"/>
      <c r="N2" s="3"/>
      <c r="O2" s="3"/>
    </row>
    <row r="3" spans="1:15" ht="13.5" customHeight="1" x14ac:dyDescent="0.2">
      <c r="A3" s="80"/>
      <c r="B3" s="109" t="s">
        <v>2</v>
      </c>
      <c r="C3" s="109"/>
      <c r="D3" s="109"/>
      <c r="E3" s="109"/>
      <c r="F3" s="109"/>
      <c r="G3" s="110"/>
      <c r="H3" s="82" t="s">
        <v>3</v>
      </c>
      <c r="I3" s="83"/>
      <c r="J3" s="84"/>
    </row>
    <row r="4" spans="1:15" ht="13.5" customHeight="1" x14ac:dyDescent="0.2">
      <c r="A4" s="80"/>
      <c r="B4" s="109" t="s">
        <v>4</v>
      </c>
      <c r="C4" s="109"/>
      <c r="D4" s="109"/>
      <c r="E4" s="109"/>
      <c r="F4" s="109"/>
      <c r="G4" s="110"/>
      <c r="H4" s="85"/>
      <c r="I4" s="86"/>
      <c r="J4" s="87"/>
    </row>
    <row r="5" spans="1:15" ht="12" customHeight="1" x14ac:dyDescent="0.2">
      <c r="A5" s="80"/>
      <c r="B5" s="111"/>
      <c r="C5" s="111"/>
      <c r="D5" s="111"/>
      <c r="E5" s="111"/>
      <c r="F5" s="111"/>
      <c r="G5" s="112"/>
      <c r="H5" s="32" t="s">
        <v>5</v>
      </c>
      <c r="I5" s="33"/>
      <c r="J5" s="34"/>
    </row>
    <row r="6" spans="1:15" ht="13.5" customHeight="1" x14ac:dyDescent="0.2">
      <c r="A6" s="80"/>
      <c r="B6" s="113" t="s">
        <v>6</v>
      </c>
      <c r="C6" s="113"/>
      <c r="D6" s="113"/>
      <c r="E6" s="113"/>
      <c r="F6" s="113"/>
      <c r="G6" s="113"/>
      <c r="H6" s="88" t="s">
        <v>7</v>
      </c>
      <c r="I6" s="89"/>
      <c r="J6" s="90"/>
      <c r="L6" s="5"/>
    </row>
    <row r="7" spans="1:15" ht="18" customHeight="1" thickBot="1" x14ac:dyDescent="0.25">
      <c r="A7" s="81"/>
      <c r="B7" s="114" t="s">
        <v>413</v>
      </c>
      <c r="C7" s="114"/>
      <c r="D7" s="114"/>
      <c r="E7" s="114"/>
      <c r="F7" s="114"/>
      <c r="G7" s="114"/>
      <c r="H7" s="77"/>
      <c r="I7" s="78"/>
      <c r="J7" s="79"/>
      <c r="L7" s="5"/>
    </row>
    <row r="8" spans="1:15" s="4" customFormat="1" ht="18" customHeight="1" thickBot="1" x14ac:dyDescent="0.3">
      <c r="A8" s="118" t="s">
        <v>8</v>
      </c>
      <c r="B8" s="119" t="s">
        <v>9</v>
      </c>
      <c r="C8" s="41" t="s">
        <v>10</v>
      </c>
      <c r="D8" s="119" t="s">
        <v>11</v>
      </c>
      <c r="E8" s="119" t="s">
        <v>12</v>
      </c>
      <c r="F8" s="118" t="s">
        <v>13</v>
      </c>
      <c r="G8" s="119" t="s">
        <v>9</v>
      </c>
      <c r="H8" s="41" t="s">
        <v>10</v>
      </c>
      <c r="I8" s="119" t="s">
        <v>11</v>
      </c>
      <c r="J8" s="120" t="s">
        <v>12</v>
      </c>
      <c r="L8" s="5"/>
    </row>
    <row r="9" spans="1:15" s="24" customFormat="1" ht="15.75" customHeight="1" x14ac:dyDescent="0.25">
      <c r="A9" s="121" t="s">
        <v>14</v>
      </c>
      <c r="B9" s="122" t="s">
        <v>15</v>
      </c>
      <c r="C9" s="42">
        <v>21.5</v>
      </c>
      <c r="D9" s="22"/>
      <c r="E9" s="149">
        <f>C9*D9</f>
        <v>0</v>
      </c>
      <c r="F9" s="155" t="s">
        <v>16</v>
      </c>
      <c r="G9" s="122" t="s">
        <v>17</v>
      </c>
      <c r="H9" s="49">
        <v>0.15</v>
      </c>
      <c r="I9" s="22"/>
      <c r="J9" s="149">
        <f t="shared" ref="J9:J21" si="0">H9*I9</f>
        <v>0</v>
      </c>
    </row>
    <row r="10" spans="1:15" s="24" customFormat="1" ht="15.75" customHeight="1" x14ac:dyDescent="0.25">
      <c r="A10" s="121" t="s">
        <v>18</v>
      </c>
      <c r="B10" s="123" t="s">
        <v>19</v>
      </c>
      <c r="C10" s="43">
        <v>24</v>
      </c>
      <c r="D10" s="22"/>
      <c r="E10" s="149">
        <f t="shared" ref="E10:E32" si="1">C10*D10</f>
        <v>0</v>
      </c>
      <c r="F10" s="125" t="s">
        <v>20</v>
      </c>
      <c r="G10" s="122" t="s">
        <v>21</v>
      </c>
      <c r="H10" s="50">
        <v>0.95</v>
      </c>
      <c r="I10" s="22"/>
      <c r="J10" s="149">
        <f t="shared" si="0"/>
        <v>0</v>
      </c>
    </row>
    <row r="11" spans="1:15" s="24" customFormat="1" ht="15.75" customHeight="1" x14ac:dyDescent="0.25">
      <c r="A11" s="124" t="s">
        <v>22</v>
      </c>
      <c r="B11" s="122" t="s">
        <v>23</v>
      </c>
      <c r="C11" s="42">
        <v>32</v>
      </c>
      <c r="D11" s="22"/>
      <c r="E11" s="149">
        <f t="shared" si="1"/>
        <v>0</v>
      </c>
      <c r="F11" s="156" t="s">
        <v>24</v>
      </c>
      <c r="G11" s="123" t="s">
        <v>25</v>
      </c>
      <c r="H11" s="51">
        <v>6</v>
      </c>
      <c r="I11" s="22"/>
      <c r="J11" s="149">
        <f t="shared" si="0"/>
        <v>0</v>
      </c>
    </row>
    <row r="12" spans="1:15" s="24" customFormat="1" ht="15.75" customHeight="1" x14ac:dyDescent="0.25">
      <c r="A12" s="124" t="s">
        <v>26</v>
      </c>
      <c r="B12" s="122" t="s">
        <v>27</v>
      </c>
      <c r="C12" s="42">
        <v>33</v>
      </c>
      <c r="D12" s="22"/>
      <c r="E12" s="149">
        <f t="shared" si="1"/>
        <v>0</v>
      </c>
      <c r="F12" s="125" t="s">
        <v>28</v>
      </c>
      <c r="G12" s="122" t="s">
        <v>29</v>
      </c>
      <c r="H12" s="50">
        <v>6</v>
      </c>
      <c r="I12" s="22"/>
      <c r="J12" s="149">
        <f t="shared" si="0"/>
        <v>0</v>
      </c>
    </row>
    <row r="13" spans="1:15" s="24" customFormat="1" ht="15.75" customHeight="1" x14ac:dyDescent="0.25">
      <c r="A13" s="124" t="s">
        <v>30</v>
      </c>
      <c r="B13" s="122" t="s">
        <v>31</v>
      </c>
      <c r="C13" s="42">
        <v>33</v>
      </c>
      <c r="D13" s="22"/>
      <c r="E13" s="149">
        <f t="shared" si="1"/>
        <v>0</v>
      </c>
      <c r="F13" s="125" t="s">
        <v>32</v>
      </c>
      <c r="G13" s="122" t="s">
        <v>33</v>
      </c>
      <c r="H13" s="50">
        <v>6</v>
      </c>
      <c r="I13" s="22"/>
      <c r="J13" s="149">
        <f t="shared" si="0"/>
        <v>0</v>
      </c>
    </row>
    <row r="14" spans="1:15" s="24" customFormat="1" ht="15.75" customHeight="1" x14ac:dyDescent="0.25">
      <c r="A14" s="125" t="s">
        <v>34</v>
      </c>
      <c r="B14" s="122" t="s">
        <v>35</v>
      </c>
      <c r="C14" s="42">
        <v>28</v>
      </c>
      <c r="D14" s="22"/>
      <c r="E14" s="149">
        <f t="shared" si="1"/>
        <v>0</v>
      </c>
      <c r="F14" s="125" t="s">
        <v>36</v>
      </c>
      <c r="G14" s="122" t="s">
        <v>37</v>
      </c>
      <c r="H14" s="50">
        <v>6</v>
      </c>
      <c r="I14" s="22"/>
      <c r="J14" s="149">
        <f t="shared" si="0"/>
        <v>0</v>
      </c>
    </row>
    <row r="15" spans="1:15" s="24" customFormat="1" ht="15.75" customHeight="1" x14ac:dyDescent="0.25">
      <c r="A15" s="125" t="s">
        <v>38</v>
      </c>
      <c r="B15" s="122" t="s">
        <v>39</v>
      </c>
      <c r="C15" s="42">
        <v>24</v>
      </c>
      <c r="D15" s="22"/>
      <c r="E15" s="149">
        <f t="shared" si="1"/>
        <v>0</v>
      </c>
      <c r="F15" s="125" t="s">
        <v>40</v>
      </c>
      <c r="G15" s="122" t="s">
        <v>41</v>
      </c>
      <c r="H15" s="44">
        <v>13.5</v>
      </c>
      <c r="I15" s="22"/>
      <c r="J15" s="149">
        <f t="shared" si="0"/>
        <v>0</v>
      </c>
    </row>
    <row r="16" spans="1:15" s="24" customFormat="1" ht="15.75" customHeight="1" x14ac:dyDescent="0.25">
      <c r="A16" s="124" t="s">
        <v>42</v>
      </c>
      <c r="B16" s="122" t="s">
        <v>43</v>
      </c>
      <c r="C16" s="42">
        <v>29.5</v>
      </c>
      <c r="D16" s="22"/>
      <c r="E16" s="149">
        <f t="shared" si="1"/>
        <v>0</v>
      </c>
      <c r="F16" s="140" t="s">
        <v>395</v>
      </c>
      <c r="G16" s="122" t="s">
        <v>44</v>
      </c>
      <c r="H16" s="49">
        <v>1.25</v>
      </c>
      <c r="I16" s="22"/>
      <c r="J16" s="149">
        <f t="shared" si="0"/>
        <v>0</v>
      </c>
    </row>
    <row r="17" spans="1:10" s="24" customFormat="1" ht="15.75" customHeight="1" x14ac:dyDescent="0.25">
      <c r="A17" s="124" t="s">
        <v>45</v>
      </c>
      <c r="B17" s="122" t="s">
        <v>46</v>
      </c>
      <c r="C17" s="42">
        <v>42.5</v>
      </c>
      <c r="D17" s="22"/>
      <c r="E17" s="149">
        <f t="shared" si="1"/>
        <v>0</v>
      </c>
      <c r="F17" s="125" t="s">
        <v>47</v>
      </c>
      <c r="G17" s="122" t="s">
        <v>48</v>
      </c>
      <c r="H17" s="49">
        <v>20</v>
      </c>
      <c r="I17" s="22"/>
      <c r="J17" s="149">
        <f t="shared" si="0"/>
        <v>0</v>
      </c>
    </row>
    <row r="18" spans="1:10" s="24" customFormat="1" ht="15.75" customHeight="1" x14ac:dyDescent="0.25">
      <c r="A18" s="124" t="s">
        <v>49</v>
      </c>
      <c r="B18" s="122" t="s">
        <v>50</v>
      </c>
      <c r="C18" s="42">
        <v>29.5</v>
      </c>
      <c r="D18" s="22"/>
      <c r="E18" s="149">
        <f t="shared" si="1"/>
        <v>0</v>
      </c>
      <c r="F18" s="125" t="s">
        <v>51</v>
      </c>
      <c r="G18" s="122" t="s">
        <v>52</v>
      </c>
      <c r="H18" s="42">
        <v>27</v>
      </c>
      <c r="I18" s="22"/>
      <c r="J18" s="149">
        <f t="shared" si="0"/>
        <v>0</v>
      </c>
    </row>
    <row r="19" spans="1:10" s="24" customFormat="1" ht="15.75" customHeight="1" x14ac:dyDescent="0.25">
      <c r="A19" s="124" t="s">
        <v>53</v>
      </c>
      <c r="B19" s="122" t="s">
        <v>54</v>
      </c>
      <c r="C19" s="44">
        <v>33</v>
      </c>
      <c r="D19" s="22"/>
      <c r="E19" s="149">
        <f t="shared" si="1"/>
        <v>0</v>
      </c>
      <c r="F19" s="125" t="s">
        <v>55</v>
      </c>
      <c r="G19" s="122" t="s">
        <v>56</v>
      </c>
      <c r="H19" s="52">
        <v>30.5</v>
      </c>
      <c r="I19" s="22"/>
      <c r="J19" s="149">
        <f t="shared" si="0"/>
        <v>0</v>
      </c>
    </row>
    <row r="20" spans="1:10" s="24" customFormat="1" ht="15.75" customHeight="1" x14ac:dyDescent="0.25">
      <c r="A20" s="124" t="s">
        <v>57</v>
      </c>
      <c r="B20" s="122" t="s">
        <v>58</v>
      </c>
      <c r="C20" s="42">
        <v>42.5</v>
      </c>
      <c r="D20" s="22"/>
      <c r="E20" s="149">
        <f t="shared" si="1"/>
        <v>0</v>
      </c>
      <c r="F20" s="127" t="s">
        <v>59</v>
      </c>
      <c r="G20" s="129" t="s">
        <v>60</v>
      </c>
      <c r="H20" s="53">
        <v>2</v>
      </c>
      <c r="I20" s="22"/>
      <c r="J20" s="149">
        <f t="shared" si="0"/>
        <v>0</v>
      </c>
    </row>
    <row r="21" spans="1:10" s="24" customFormat="1" ht="15.75" customHeight="1" x14ac:dyDescent="0.25">
      <c r="A21" s="124" t="s">
        <v>61</v>
      </c>
      <c r="B21" s="122" t="s">
        <v>62</v>
      </c>
      <c r="C21" s="44">
        <v>42.5</v>
      </c>
      <c r="D21" s="22"/>
      <c r="E21" s="149">
        <f t="shared" si="1"/>
        <v>0</v>
      </c>
      <c r="F21" s="125" t="s">
        <v>394</v>
      </c>
      <c r="G21" s="122" t="s">
        <v>393</v>
      </c>
      <c r="H21" s="53">
        <v>10.5</v>
      </c>
      <c r="I21" s="22"/>
      <c r="J21" s="149">
        <f t="shared" si="0"/>
        <v>0</v>
      </c>
    </row>
    <row r="22" spans="1:10" s="24" customFormat="1" ht="15.75" customHeight="1" x14ac:dyDescent="0.25">
      <c r="A22" s="124" t="s">
        <v>64</v>
      </c>
      <c r="B22" s="122" t="s">
        <v>65</v>
      </c>
      <c r="C22" s="44">
        <v>26.5</v>
      </c>
      <c r="D22" s="22"/>
      <c r="E22" s="149">
        <f t="shared" si="1"/>
        <v>0</v>
      </c>
      <c r="F22" s="157" t="s">
        <v>63</v>
      </c>
      <c r="G22" s="122"/>
      <c r="H22" s="142"/>
      <c r="I22" s="22"/>
      <c r="J22" s="149"/>
    </row>
    <row r="23" spans="1:10" s="24" customFormat="1" ht="15.75" customHeight="1" x14ac:dyDescent="0.25">
      <c r="A23" s="124" t="s">
        <v>68</v>
      </c>
      <c r="B23" s="122" t="s">
        <v>69</v>
      </c>
      <c r="C23" s="42">
        <v>29.5</v>
      </c>
      <c r="D23" s="22"/>
      <c r="E23" s="149">
        <f t="shared" si="1"/>
        <v>0</v>
      </c>
      <c r="F23" s="125" t="s">
        <v>66</v>
      </c>
      <c r="G23" s="122" t="s">
        <v>67</v>
      </c>
      <c r="H23" s="49">
        <v>7</v>
      </c>
      <c r="I23" s="22"/>
      <c r="J23" s="149">
        <f>H23*I23</f>
        <v>0</v>
      </c>
    </row>
    <row r="24" spans="1:10" s="24" customFormat="1" ht="15.75" customHeight="1" x14ac:dyDescent="0.25">
      <c r="A24" s="124" t="s">
        <v>71</v>
      </c>
      <c r="B24" s="122" t="s">
        <v>72</v>
      </c>
      <c r="C24" s="42">
        <v>42.5</v>
      </c>
      <c r="D24" s="22"/>
      <c r="E24" s="149">
        <f t="shared" si="1"/>
        <v>0</v>
      </c>
      <c r="F24" s="125" t="s">
        <v>406</v>
      </c>
      <c r="G24" s="122" t="s">
        <v>70</v>
      </c>
      <c r="H24" s="49">
        <v>15</v>
      </c>
      <c r="I24" s="22"/>
      <c r="J24" s="149">
        <f t="shared" ref="J24:J61" si="2">H24*I24</f>
        <v>0</v>
      </c>
    </row>
    <row r="25" spans="1:10" s="24" customFormat="1" ht="15.75" customHeight="1" x14ac:dyDescent="0.25">
      <c r="A25" s="124" t="s">
        <v>75</v>
      </c>
      <c r="B25" s="122" t="s">
        <v>76</v>
      </c>
      <c r="C25" s="44">
        <v>29.5</v>
      </c>
      <c r="D25" s="22"/>
      <c r="E25" s="149">
        <f t="shared" si="1"/>
        <v>0</v>
      </c>
      <c r="F25" s="125" t="s">
        <v>407</v>
      </c>
      <c r="G25" s="122" t="s">
        <v>405</v>
      </c>
      <c r="H25" s="49">
        <v>5.3</v>
      </c>
      <c r="I25" s="22"/>
      <c r="J25" s="149">
        <f t="shared" si="2"/>
        <v>0</v>
      </c>
    </row>
    <row r="26" spans="1:10" s="24" customFormat="1" ht="15.75" customHeight="1" x14ac:dyDescent="0.25">
      <c r="A26" s="124" t="s">
        <v>79</v>
      </c>
      <c r="B26" s="122" t="s">
        <v>80</v>
      </c>
      <c r="C26" s="44">
        <v>36</v>
      </c>
      <c r="D26" s="22"/>
      <c r="E26" s="149">
        <f t="shared" si="1"/>
        <v>0</v>
      </c>
      <c r="F26" s="158" t="s">
        <v>73</v>
      </c>
      <c r="G26" s="122" t="s">
        <v>74</v>
      </c>
      <c r="H26" s="49">
        <v>0.35</v>
      </c>
      <c r="I26" s="22"/>
      <c r="J26" s="149">
        <f t="shared" si="2"/>
        <v>0</v>
      </c>
    </row>
    <row r="27" spans="1:10" s="24" customFormat="1" ht="15.75" customHeight="1" x14ac:dyDescent="0.25">
      <c r="A27" s="126" t="s">
        <v>83</v>
      </c>
      <c r="B27" s="122" t="s">
        <v>84</v>
      </c>
      <c r="C27" s="44">
        <v>42.5</v>
      </c>
      <c r="D27" s="22"/>
      <c r="E27" s="149">
        <f t="shared" si="1"/>
        <v>0</v>
      </c>
      <c r="F27" s="125" t="s">
        <v>77</v>
      </c>
      <c r="G27" s="122" t="s">
        <v>78</v>
      </c>
      <c r="H27" s="49">
        <v>1.5</v>
      </c>
      <c r="I27" s="22"/>
      <c r="J27" s="149">
        <f t="shared" si="2"/>
        <v>0</v>
      </c>
    </row>
    <row r="28" spans="1:10" s="24" customFormat="1" ht="15.75" customHeight="1" x14ac:dyDescent="0.25">
      <c r="A28" s="127" t="s">
        <v>87</v>
      </c>
      <c r="B28" s="123" t="s">
        <v>88</v>
      </c>
      <c r="C28" s="128">
        <v>33</v>
      </c>
      <c r="D28" s="22"/>
      <c r="E28" s="149">
        <f t="shared" si="1"/>
        <v>0</v>
      </c>
      <c r="F28" s="125" t="s">
        <v>81</v>
      </c>
      <c r="G28" s="122" t="s">
        <v>82</v>
      </c>
      <c r="H28" s="49">
        <v>1.5</v>
      </c>
      <c r="I28" s="22"/>
      <c r="J28" s="149">
        <f t="shared" si="2"/>
        <v>0</v>
      </c>
    </row>
    <row r="29" spans="1:10" s="24" customFormat="1" ht="15.75" customHeight="1" x14ac:dyDescent="0.25">
      <c r="A29" s="125" t="s">
        <v>91</v>
      </c>
      <c r="B29" s="123" t="s">
        <v>92</v>
      </c>
      <c r="C29" s="128">
        <v>37</v>
      </c>
      <c r="D29" s="22"/>
      <c r="E29" s="149">
        <f t="shared" si="1"/>
        <v>0</v>
      </c>
      <c r="F29" s="158" t="s">
        <v>85</v>
      </c>
      <c r="G29" s="122" t="s">
        <v>86</v>
      </c>
      <c r="H29" s="49">
        <v>1</v>
      </c>
      <c r="I29" s="22"/>
      <c r="J29" s="149">
        <f t="shared" si="2"/>
        <v>0</v>
      </c>
    </row>
    <row r="30" spans="1:10" s="24" customFormat="1" ht="15.75" customHeight="1" x14ac:dyDescent="0.25">
      <c r="A30" s="124" t="s">
        <v>95</v>
      </c>
      <c r="B30" s="122" t="s">
        <v>96</v>
      </c>
      <c r="C30" s="45">
        <v>16.5</v>
      </c>
      <c r="D30" s="22"/>
      <c r="E30" s="149">
        <f t="shared" si="1"/>
        <v>0</v>
      </c>
      <c r="F30" s="125" t="s">
        <v>89</v>
      </c>
      <c r="G30" s="122" t="s">
        <v>90</v>
      </c>
      <c r="H30" s="49">
        <v>0.5</v>
      </c>
      <c r="I30" s="22"/>
      <c r="J30" s="149">
        <f t="shared" si="2"/>
        <v>0</v>
      </c>
    </row>
    <row r="31" spans="1:10" s="24" customFormat="1" ht="15.75" customHeight="1" x14ac:dyDescent="0.25">
      <c r="A31" s="127" t="s">
        <v>99</v>
      </c>
      <c r="B31" s="129" t="s">
        <v>100</v>
      </c>
      <c r="C31" s="45">
        <v>33</v>
      </c>
      <c r="D31" s="22"/>
      <c r="E31" s="149">
        <f t="shared" si="1"/>
        <v>0</v>
      </c>
      <c r="F31" s="140" t="s">
        <v>93</v>
      </c>
      <c r="G31" s="122" t="s">
        <v>94</v>
      </c>
      <c r="H31" s="49">
        <v>3</v>
      </c>
      <c r="I31" s="22"/>
      <c r="J31" s="149">
        <f t="shared" si="2"/>
        <v>0</v>
      </c>
    </row>
    <row r="32" spans="1:10" s="24" customFormat="1" ht="15.75" customHeight="1" x14ac:dyDescent="0.25">
      <c r="A32" s="125" t="s">
        <v>103</v>
      </c>
      <c r="B32" s="129" t="s">
        <v>104</v>
      </c>
      <c r="C32" s="46">
        <v>33</v>
      </c>
      <c r="D32" s="22"/>
      <c r="E32" s="149">
        <f t="shared" si="1"/>
        <v>0</v>
      </c>
      <c r="F32" s="140" t="s">
        <v>97</v>
      </c>
      <c r="G32" s="159" t="s">
        <v>98</v>
      </c>
      <c r="H32" s="54">
        <v>0.8</v>
      </c>
      <c r="I32" s="22"/>
      <c r="J32" s="149">
        <f t="shared" si="2"/>
        <v>0</v>
      </c>
    </row>
    <row r="33" spans="1:11" s="24" customFormat="1" ht="15.75" customHeight="1" thickBot="1" x14ac:dyDescent="0.3">
      <c r="A33" s="125" t="s">
        <v>396</v>
      </c>
      <c r="B33" s="122" t="s">
        <v>106</v>
      </c>
      <c r="C33" s="45" t="s">
        <v>107</v>
      </c>
      <c r="D33" s="22"/>
      <c r="E33" s="149"/>
      <c r="F33" s="140" t="s">
        <v>101</v>
      </c>
      <c r="G33" s="122" t="s">
        <v>102</v>
      </c>
      <c r="H33" s="160">
        <v>1.5</v>
      </c>
      <c r="I33" s="22"/>
      <c r="J33" s="149">
        <f t="shared" si="2"/>
        <v>0</v>
      </c>
    </row>
    <row r="34" spans="1:11" s="24" customFormat="1" ht="15.75" customHeight="1" thickBot="1" x14ac:dyDescent="0.3">
      <c r="A34" s="130" t="s">
        <v>110</v>
      </c>
      <c r="B34" s="131"/>
      <c r="C34" s="132"/>
      <c r="D34" s="167"/>
      <c r="E34" s="150">
        <f>IF(SUM(E9:E33)=0,0,SUM(E9:E33))</f>
        <v>0</v>
      </c>
      <c r="F34" s="157" t="s">
        <v>105</v>
      </c>
      <c r="G34" s="122"/>
      <c r="H34" s="50"/>
      <c r="I34" s="22"/>
      <c r="J34" s="149"/>
    </row>
    <row r="35" spans="1:11" s="24" customFormat="1" ht="15.75" customHeight="1" x14ac:dyDescent="0.25">
      <c r="A35" s="133" t="s">
        <v>408</v>
      </c>
      <c r="B35" s="134"/>
      <c r="C35" s="135"/>
      <c r="D35" s="135"/>
      <c r="E35" s="151"/>
      <c r="F35" s="140" t="s">
        <v>108</v>
      </c>
      <c r="G35" s="122" t="s">
        <v>109</v>
      </c>
      <c r="H35" s="50">
        <v>0.8</v>
      </c>
      <c r="I35" s="22"/>
      <c r="J35" s="149">
        <f t="shared" si="2"/>
        <v>0</v>
      </c>
    </row>
    <row r="36" spans="1:11" s="24" customFormat="1" ht="15.75" customHeight="1" x14ac:dyDescent="0.25">
      <c r="A36" s="124" t="s">
        <v>410</v>
      </c>
      <c r="B36" s="122" t="s">
        <v>96</v>
      </c>
      <c r="C36" s="134"/>
      <c r="D36" s="134"/>
      <c r="E36" s="151"/>
      <c r="F36" s="140" t="s">
        <v>111</v>
      </c>
      <c r="G36" s="122" t="s">
        <v>112</v>
      </c>
      <c r="H36" s="50">
        <v>0.4</v>
      </c>
      <c r="I36" s="22"/>
      <c r="J36" s="149">
        <f t="shared" si="2"/>
        <v>0</v>
      </c>
    </row>
    <row r="37" spans="1:11" s="24" customFormat="1" ht="15.75" customHeight="1" x14ac:dyDescent="0.25">
      <c r="A37" s="127" t="s">
        <v>409</v>
      </c>
      <c r="B37" s="123" t="s">
        <v>88</v>
      </c>
      <c r="C37" s="134"/>
      <c r="D37" s="134"/>
      <c r="E37" s="151"/>
      <c r="F37" s="125" t="s">
        <v>113</v>
      </c>
      <c r="G37" s="122" t="s">
        <v>114</v>
      </c>
      <c r="H37" s="50">
        <v>0.55000000000000004</v>
      </c>
      <c r="I37" s="22"/>
      <c r="J37" s="149">
        <f t="shared" si="2"/>
        <v>0</v>
      </c>
    </row>
    <row r="38" spans="1:11" s="24" customFormat="1" ht="15.75" customHeight="1" x14ac:dyDescent="0.25">
      <c r="A38" s="136" t="s">
        <v>411</v>
      </c>
      <c r="B38" s="137" t="s">
        <v>292</v>
      </c>
      <c r="C38" s="134"/>
      <c r="D38" s="134"/>
      <c r="E38" s="151"/>
      <c r="F38" s="125" t="s">
        <v>117</v>
      </c>
      <c r="G38" s="122" t="s">
        <v>118</v>
      </c>
      <c r="H38" s="50">
        <v>0.55000000000000004</v>
      </c>
      <c r="I38" s="22"/>
      <c r="J38" s="149">
        <f t="shared" si="2"/>
        <v>0</v>
      </c>
    </row>
    <row r="39" spans="1:11" s="24" customFormat="1" ht="15.75" customHeight="1" x14ac:dyDescent="0.25">
      <c r="A39" s="138" t="s">
        <v>412</v>
      </c>
      <c r="B39" s="134"/>
      <c r="C39" s="46">
        <v>26</v>
      </c>
      <c r="D39" s="73"/>
      <c r="E39" s="149">
        <f t="shared" ref="E39:E65" si="3">C39*D39</f>
        <v>0</v>
      </c>
      <c r="F39" s="127" t="s">
        <v>121</v>
      </c>
      <c r="G39" s="129" t="s">
        <v>122</v>
      </c>
      <c r="H39" s="55">
        <v>0.5</v>
      </c>
      <c r="I39" s="22"/>
      <c r="J39" s="149">
        <f t="shared" si="2"/>
        <v>0</v>
      </c>
    </row>
    <row r="40" spans="1:11" s="24" customFormat="1" ht="15.75" customHeight="1" x14ac:dyDescent="0.25">
      <c r="A40" s="139" t="s">
        <v>13</v>
      </c>
      <c r="B40" s="123"/>
      <c r="C40" s="122"/>
      <c r="D40" s="168"/>
      <c r="E40" s="152"/>
      <c r="F40" s="125" t="s">
        <v>125</v>
      </c>
      <c r="G40" s="122" t="s">
        <v>126</v>
      </c>
      <c r="H40" s="50">
        <v>0.15</v>
      </c>
      <c r="I40" s="22"/>
      <c r="J40" s="149">
        <f t="shared" si="2"/>
        <v>0</v>
      </c>
    </row>
    <row r="41" spans="1:11" s="24" customFormat="1" ht="15.75" customHeight="1" x14ac:dyDescent="0.25">
      <c r="A41" s="124" t="s">
        <v>115</v>
      </c>
      <c r="B41" s="122" t="s">
        <v>116</v>
      </c>
      <c r="C41" s="42">
        <v>0.9</v>
      </c>
      <c r="D41" s="22"/>
      <c r="E41" s="149">
        <f t="shared" si="3"/>
        <v>0</v>
      </c>
      <c r="F41" s="125" t="s">
        <v>129</v>
      </c>
      <c r="G41" s="122" t="s">
        <v>130</v>
      </c>
      <c r="H41" s="56">
        <v>0.3</v>
      </c>
      <c r="I41" s="22"/>
      <c r="J41" s="149">
        <f t="shared" si="2"/>
        <v>0</v>
      </c>
    </row>
    <row r="42" spans="1:11" s="24" customFormat="1" ht="15.75" customHeight="1" x14ac:dyDescent="0.25">
      <c r="A42" s="124" t="s">
        <v>119</v>
      </c>
      <c r="B42" s="122" t="s">
        <v>120</v>
      </c>
      <c r="C42" s="44">
        <v>1.1000000000000001</v>
      </c>
      <c r="D42" s="22"/>
      <c r="E42" s="149">
        <f t="shared" si="3"/>
        <v>0</v>
      </c>
      <c r="F42" s="125" t="s">
        <v>133</v>
      </c>
      <c r="G42" s="123" t="s">
        <v>134</v>
      </c>
      <c r="H42" s="56">
        <v>0.3</v>
      </c>
      <c r="I42" s="22"/>
      <c r="J42" s="149">
        <f t="shared" si="2"/>
        <v>0</v>
      </c>
    </row>
    <row r="43" spans="1:11" s="24" customFormat="1" ht="15.75" customHeight="1" x14ac:dyDescent="0.25">
      <c r="A43" s="124" t="s">
        <v>123</v>
      </c>
      <c r="B43" s="122" t="s">
        <v>124</v>
      </c>
      <c r="C43" s="42">
        <v>1.6</v>
      </c>
      <c r="D43" s="22"/>
      <c r="E43" s="149">
        <f t="shared" si="3"/>
        <v>0</v>
      </c>
      <c r="F43" s="125" t="s">
        <v>397</v>
      </c>
      <c r="G43" s="122" t="s">
        <v>137</v>
      </c>
      <c r="H43" s="57" t="s">
        <v>402</v>
      </c>
      <c r="I43" s="22"/>
      <c r="J43" s="149"/>
    </row>
    <row r="44" spans="1:11" s="24" customFormat="1" ht="15.75" customHeight="1" x14ac:dyDescent="0.25">
      <c r="A44" s="124" t="s">
        <v>127</v>
      </c>
      <c r="B44" s="122" t="s">
        <v>128</v>
      </c>
      <c r="C44" s="42">
        <v>1.85</v>
      </c>
      <c r="D44" s="22"/>
      <c r="E44" s="149">
        <f t="shared" si="3"/>
        <v>0</v>
      </c>
      <c r="F44" s="125" t="s">
        <v>140</v>
      </c>
      <c r="G44" s="122" t="s">
        <v>141</v>
      </c>
      <c r="H44" s="50">
        <v>16.5</v>
      </c>
      <c r="I44" s="22"/>
      <c r="J44" s="149">
        <f t="shared" si="2"/>
        <v>0</v>
      </c>
      <c r="K44" s="25" t="s">
        <v>149</v>
      </c>
    </row>
    <row r="45" spans="1:11" s="24" customFormat="1" ht="15.75" customHeight="1" x14ac:dyDescent="0.25">
      <c r="A45" s="124" t="s">
        <v>131</v>
      </c>
      <c r="B45" s="122" t="s">
        <v>132</v>
      </c>
      <c r="C45" s="44">
        <v>7</v>
      </c>
      <c r="D45" s="22"/>
      <c r="E45" s="149">
        <f t="shared" si="3"/>
        <v>0</v>
      </c>
      <c r="F45" s="125" t="s">
        <v>403</v>
      </c>
      <c r="G45" s="161" t="s">
        <v>144</v>
      </c>
      <c r="H45" s="57" t="s">
        <v>402</v>
      </c>
      <c r="I45" s="22"/>
      <c r="J45" s="149"/>
    </row>
    <row r="46" spans="1:11" s="24" customFormat="1" ht="15.75" customHeight="1" x14ac:dyDescent="0.25">
      <c r="A46" s="124" t="s">
        <v>135</v>
      </c>
      <c r="B46" s="122" t="s">
        <v>136</v>
      </c>
      <c r="C46" s="44">
        <v>12</v>
      </c>
      <c r="D46" s="22"/>
      <c r="E46" s="149">
        <f t="shared" si="3"/>
        <v>0</v>
      </c>
      <c r="F46" s="125" t="s">
        <v>147</v>
      </c>
      <c r="G46" s="122" t="s">
        <v>148</v>
      </c>
      <c r="H46" s="50">
        <v>2</v>
      </c>
      <c r="I46" s="22"/>
      <c r="J46" s="149">
        <f t="shared" si="2"/>
        <v>0</v>
      </c>
    </row>
    <row r="47" spans="1:11" s="24" customFormat="1" ht="15.75" customHeight="1" x14ac:dyDescent="0.25">
      <c r="A47" s="125" t="s">
        <v>138</v>
      </c>
      <c r="B47" s="122" t="s">
        <v>139</v>
      </c>
      <c r="C47" s="42">
        <v>0.4</v>
      </c>
      <c r="D47" s="22"/>
      <c r="E47" s="149">
        <f t="shared" si="3"/>
        <v>0</v>
      </c>
      <c r="F47" s="125" t="s">
        <v>404</v>
      </c>
      <c r="G47" s="122" t="s">
        <v>152</v>
      </c>
      <c r="H47" s="57" t="s">
        <v>402</v>
      </c>
      <c r="I47" s="22"/>
      <c r="J47" s="149"/>
    </row>
    <row r="48" spans="1:11" s="24" customFormat="1" ht="15.75" customHeight="1" x14ac:dyDescent="0.25">
      <c r="A48" s="126" t="s">
        <v>142</v>
      </c>
      <c r="B48" s="129" t="s">
        <v>143</v>
      </c>
      <c r="C48" s="45">
        <v>1.2</v>
      </c>
      <c r="D48" s="22"/>
      <c r="E48" s="149">
        <f t="shared" si="3"/>
        <v>0</v>
      </c>
      <c r="F48" s="162"/>
      <c r="G48" s="159"/>
      <c r="H48" s="159"/>
      <c r="I48" s="22"/>
      <c r="J48" s="149"/>
    </row>
    <row r="49" spans="1:15" s="24" customFormat="1" ht="15.75" customHeight="1" x14ac:dyDescent="0.25">
      <c r="A49" s="124" t="s">
        <v>145</v>
      </c>
      <c r="B49" s="122" t="s">
        <v>146</v>
      </c>
      <c r="C49" s="42">
        <v>3</v>
      </c>
      <c r="D49" s="22"/>
      <c r="E49" s="149">
        <f t="shared" si="3"/>
        <v>0</v>
      </c>
      <c r="F49" s="163" t="s">
        <v>157</v>
      </c>
      <c r="G49" s="159"/>
      <c r="H49" s="159"/>
      <c r="I49" s="22"/>
      <c r="J49" s="149"/>
    </row>
    <row r="50" spans="1:15" s="24" customFormat="1" ht="15.75" customHeight="1" x14ac:dyDescent="0.25">
      <c r="A50" s="121" t="s">
        <v>150</v>
      </c>
      <c r="B50" s="123" t="s">
        <v>151</v>
      </c>
      <c r="C50" s="43">
        <v>0.4</v>
      </c>
      <c r="D50" s="22"/>
      <c r="E50" s="149">
        <f t="shared" si="3"/>
        <v>0</v>
      </c>
      <c r="F50" s="164" t="s">
        <v>160</v>
      </c>
      <c r="G50" s="159" t="s">
        <v>161</v>
      </c>
      <c r="H50" s="47">
        <v>2</v>
      </c>
      <c r="I50" s="22"/>
      <c r="J50" s="149">
        <f t="shared" si="2"/>
        <v>0</v>
      </c>
    </row>
    <row r="51" spans="1:15" s="24" customFormat="1" ht="15.75" customHeight="1" x14ac:dyDescent="0.25">
      <c r="A51" s="124" t="s">
        <v>153</v>
      </c>
      <c r="B51" s="122" t="s">
        <v>154</v>
      </c>
      <c r="C51" s="42">
        <v>0.4</v>
      </c>
      <c r="D51" s="22"/>
      <c r="E51" s="149">
        <f t="shared" si="3"/>
        <v>0</v>
      </c>
      <c r="F51" s="140" t="s">
        <v>164</v>
      </c>
      <c r="G51" s="159" t="s">
        <v>165</v>
      </c>
      <c r="H51" s="58">
        <v>1.6</v>
      </c>
      <c r="I51" s="22"/>
      <c r="J51" s="149">
        <f t="shared" si="2"/>
        <v>0</v>
      </c>
    </row>
    <row r="52" spans="1:15" s="24" customFormat="1" ht="15.75" customHeight="1" x14ac:dyDescent="0.25">
      <c r="A52" s="124" t="s">
        <v>155</v>
      </c>
      <c r="B52" s="122" t="s">
        <v>156</v>
      </c>
      <c r="C52" s="42">
        <v>0.8</v>
      </c>
      <c r="D52" s="22"/>
      <c r="E52" s="149">
        <f t="shared" si="3"/>
        <v>0</v>
      </c>
      <c r="F52" s="125" t="s">
        <v>168</v>
      </c>
      <c r="G52" s="141" t="s">
        <v>169</v>
      </c>
      <c r="H52" s="47">
        <v>3.5</v>
      </c>
      <c r="I52" s="22"/>
      <c r="J52" s="149">
        <f t="shared" si="2"/>
        <v>0</v>
      </c>
    </row>
    <row r="53" spans="1:15" s="24" customFormat="1" ht="15.75" customHeight="1" x14ac:dyDescent="0.25">
      <c r="A53" s="124" t="s">
        <v>158</v>
      </c>
      <c r="B53" s="122" t="s">
        <v>159</v>
      </c>
      <c r="C53" s="42">
        <v>3</v>
      </c>
      <c r="D53" s="22"/>
      <c r="E53" s="149">
        <f t="shared" si="3"/>
        <v>0</v>
      </c>
      <c r="F53" s="140" t="s">
        <v>398</v>
      </c>
      <c r="G53" s="122" t="s">
        <v>172</v>
      </c>
      <c r="H53" s="57" t="s">
        <v>402</v>
      </c>
      <c r="I53" s="22"/>
      <c r="J53" s="149"/>
    </row>
    <row r="54" spans="1:15" s="24" customFormat="1" ht="15.75" customHeight="1" x14ac:dyDescent="0.25">
      <c r="A54" s="124" t="s">
        <v>162</v>
      </c>
      <c r="B54" s="122" t="s">
        <v>163</v>
      </c>
      <c r="C54" s="42">
        <v>3</v>
      </c>
      <c r="D54" s="22"/>
      <c r="E54" s="149">
        <f t="shared" si="3"/>
        <v>0</v>
      </c>
      <c r="F54" s="140" t="s">
        <v>175</v>
      </c>
      <c r="G54" s="122" t="s">
        <v>176</v>
      </c>
      <c r="H54" s="57" t="s">
        <v>402</v>
      </c>
      <c r="I54" s="22"/>
      <c r="J54" s="149"/>
    </row>
    <row r="55" spans="1:15" s="24" customFormat="1" ht="15.75" customHeight="1" x14ac:dyDescent="0.25">
      <c r="A55" s="124" t="s">
        <v>166</v>
      </c>
      <c r="B55" s="122" t="s">
        <v>167</v>
      </c>
      <c r="C55" s="42">
        <v>3</v>
      </c>
      <c r="D55" s="22"/>
      <c r="E55" s="149">
        <f t="shared" si="3"/>
        <v>0</v>
      </c>
      <c r="F55" s="140" t="s">
        <v>179</v>
      </c>
      <c r="G55" s="122" t="s">
        <v>180</v>
      </c>
      <c r="H55" s="42">
        <v>10</v>
      </c>
      <c r="I55" s="22"/>
      <c r="J55" s="149">
        <f t="shared" si="2"/>
        <v>0</v>
      </c>
    </row>
    <row r="56" spans="1:15" s="24" customFormat="1" ht="15.75" customHeight="1" x14ac:dyDescent="0.25">
      <c r="A56" s="124" t="s">
        <v>170</v>
      </c>
      <c r="B56" s="122" t="s">
        <v>171</v>
      </c>
      <c r="C56" s="42">
        <v>0.8</v>
      </c>
      <c r="D56" s="22"/>
      <c r="E56" s="149">
        <f t="shared" si="3"/>
        <v>0</v>
      </c>
      <c r="F56" s="140" t="s">
        <v>183</v>
      </c>
      <c r="G56" s="122" t="s">
        <v>184</v>
      </c>
      <c r="H56" s="42">
        <v>10</v>
      </c>
      <c r="I56" s="22"/>
      <c r="J56" s="149">
        <f t="shared" si="2"/>
        <v>0</v>
      </c>
    </row>
    <row r="57" spans="1:15" s="24" customFormat="1" ht="15.75" customHeight="1" x14ac:dyDescent="0.25">
      <c r="A57" s="126" t="s">
        <v>173</v>
      </c>
      <c r="B57" s="129" t="s">
        <v>174</v>
      </c>
      <c r="C57" s="45">
        <v>1.5</v>
      </c>
      <c r="D57" s="22"/>
      <c r="E57" s="149">
        <f t="shared" si="3"/>
        <v>0</v>
      </c>
      <c r="F57" s="163" t="s">
        <v>187</v>
      </c>
      <c r="G57" s="122"/>
      <c r="H57" s="42"/>
      <c r="I57" s="22"/>
      <c r="J57" s="149"/>
      <c r="O57" s="25"/>
    </row>
    <row r="58" spans="1:15" s="24" customFormat="1" ht="15.75" customHeight="1" x14ac:dyDescent="0.25">
      <c r="A58" s="140" t="s">
        <v>177</v>
      </c>
      <c r="B58" s="141" t="s">
        <v>178</v>
      </c>
      <c r="C58" s="47">
        <v>0.95</v>
      </c>
      <c r="D58" s="22"/>
      <c r="E58" s="149">
        <f t="shared" si="3"/>
        <v>0</v>
      </c>
      <c r="F58" s="125" t="s">
        <v>190</v>
      </c>
      <c r="G58" s="122" t="s">
        <v>191</v>
      </c>
      <c r="H58" s="49">
        <v>1.3</v>
      </c>
      <c r="I58" s="22"/>
      <c r="J58" s="149">
        <f t="shared" si="2"/>
        <v>0</v>
      </c>
    </row>
    <row r="59" spans="1:15" s="24" customFormat="1" ht="15.75" customHeight="1" x14ac:dyDescent="0.25">
      <c r="A59" s="125" t="s">
        <v>181</v>
      </c>
      <c r="B59" s="142" t="s">
        <v>182</v>
      </c>
      <c r="C59" s="42">
        <v>2.5</v>
      </c>
      <c r="D59" s="22"/>
      <c r="E59" s="149">
        <f t="shared" si="3"/>
        <v>0</v>
      </c>
      <c r="F59" s="127" t="s">
        <v>194</v>
      </c>
      <c r="G59" s="122" t="s">
        <v>195</v>
      </c>
      <c r="H59" s="49">
        <v>1.45</v>
      </c>
      <c r="I59" s="22"/>
      <c r="J59" s="149">
        <f t="shared" si="2"/>
        <v>0</v>
      </c>
    </row>
    <row r="60" spans="1:15" s="24" customFormat="1" ht="15.75" customHeight="1" x14ac:dyDescent="0.25">
      <c r="A60" s="125" t="s">
        <v>185</v>
      </c>
      <c r="B60" s="143" t="s">
        <v>186</v>
      </c>
      <c r="C60" s="43">
        <v>0.4</v>
      </c>
      <c r="D60" s="22"/>
      <c r="E60" s="149">
        <f t="shared" si="3"/>
        <v>0</v>
      </c>
      <c r="F60" s="165" t="s">
        <v>198</v>
      </c>
      <c r="G60" s="122"/>
      <c r="H60" s="42"/>
      <c r="I60" s="22"/>
      <c r="J60" s="149"/>
    </row>
    <row r="61" spans="1:15" s="24" customFormat="1" ht="15.75" customHeight="1" x14ac:dyDescent="0.25">
      <c r="A61" s="125" t="s">
        <v>188</v>
      </c>
      <c r="B61" s="142" t="s">
        <v>189</v>
      </c>
      <c r="C61" s="44">
        <v>10.6</v>
      </c>
      <c r="D61" s="22"/>
      <c r="E61" s="149">
        <f t="shared" si="3"/>
        <v>0</v>
      </c>
      <c r="F61" s="125" t="s">
        <v>201</v>
      </c>
      <c r="G61" s="122" t="s">
        <v>202</v>
      </c>
      <c r="H61" s="44">
        <v>8.4</v>
      </c>
      <c r="I61" s="22"/>
      <c r="J61" s="149">
        <f t="shared" si="2"/>
        <v>0</v>
      </c>
    </row>
    <row r="62" spans="1:15" s="24" customFormat="1" ht="15.75" customHeight="1" x14ac:dyDescent="0.25">
      <c r="A62" s="127" t="s">
        <v>192</v>
      </c>
      <c r="B62" s="142" t="s">
        <v>193</v>
      </c>
      <c r="C62" s="44">
        <v>1</v>
      </c>
      <c r="D62" s="22"/>
      <c r="E62" s="149">
        <f t="shared" si="3"/>
        <v>0</v>
      </c>
      <c r="F62" s="125"/>
      <c r="G62" s="122"/>
      <c r="H62" s="44"/>
      <c r="I62" s="22"/>
      <c r="J62" s="149"/>
    </row>
    <row r="63" spans="1:15" s="24" customFormat="1" ht="15.75" customHeight="1" x14ac:dyDescent="0.25">
      <c r="A63" s="125" t="s">
        <v>196</v>
      </c>
      <c r="B63" s="142" t="s">
        <v>197</v>
      </c>
      <c r="C63" s="42">
        <v>1.5</v>
      </c>
      <c r="D63" s="22"/>
      <c r="E63" s="149">
        <f t="shared" si="3"/>
        <v>0</v>
      </c>
      <c r="F63" s="125"/>
      <c r="G63" s="122"/>
      <c r="H63" s="44"/>
      <c r="I63" s="22"/>
      <c r="J63" s="149"/>
    </row>
    <row r="64" spans="1:15" s="24" customFormat="1" ht="15.75" customHeight="1" x14ac:dyDescent="0.25">
      <c r="A64" s="125" t="s">
        <v>199</v>
      </c>
      <c r="B64" s="122" t="s">
        <v>200</v>
      </c>
      <c r="C64" s="44">
        <v>3</v>
      </c>
      <c r="D64" s="22"/>
      <c r="E64" s="149">
        <f t="shared" si="3"/>
        <v>0</v>
      </c>
      <c r="F64" s="125"/>
      <c r="G64" s="122"/>
      <c r="H64" s="44"/>
      <c r="I64" s="22"/>
      <c r="J64" s="149"/>
    </row>
    <row r="65" spans="1:12" s="24" customFormat="1" ht="15.75" customHeight="1" x14ac:dyDescent="0.25">
      <c r="A65" s="127" t="s">
        <v>203</v>
      </c>
      <c r="B65" s="129" t="s">
        <v>204</v>
      </c>
      <c r="C65" s="45">
        <v>0.95</v>
      </c>
      <c r="D65" s="22"/>
      <c r="E65" s="153">
        <f t="shared" si="3"/>
        <v>0</v>
      </c>
      <c r="F65" s="125"/>
      <c r="G65" s="122"/>
      <c r="H65" s="44"/>
      <c r="I65" s="22"/>
      <c r="J65" s="149"/>
    </row>
    <row r="66" spans="1:12" s="24" customFormat="1" ht="15.75" customHeight="1" thickBot="1" x14ac:dyDescent="0.3">
      <c r="A66" s="144" t="s">
        <v>205</v>
      </c>
      <c r="B66" s="145" t="s">
        <v>206</v>
      </c>
      <c r="C66" s="48">
        <v>13.5</v>
      </c>
      <c r="D66" s="22"/>
      <c r="E66" s="149">
        <f>C66*D66</f>
        <v>0</v>
      </c>
      <c r="F66" s="125"/>
      <c r="G66" s="122"/>
      <c r="H66" s="44"/>
      <c r="I66" s="22"/>
      <c r="J66" s="149"/>
    </row>
    <row r="67" spans="1:12" s="28" customFormat="1" ht="15.75" customHeight="1" thickBot="1" x14ac:dyDescent="0.3">
      <c r="A67" s="26"/>
      <c r="B67" s="146" t="s">
        <v>207</v>
      </c>
      <c r="C67" s="147"/>
      <c r="D67" s="148"/>
      <c r="E67" s="154">
        <f>IF(SUM((E9:E66))="0.00","",SUM((E9:E66))-E34)</f>
        <v>0</v>
      </c>
      <c r="F67" s="27"/>
      <c r="G67" s="166" t="s">
        <v>208</v>
      </c>
      <c r="H67" s="148"/>
      <c r="I67" s="148"/>
      <c r="J67" s="154">
        <f>IF(SUM(J9:J66)="0.00","",SUM(J9:J66))</f>
        <v>0</v>
      </c>
      <c r="L67" s="24"/>
    </row>
    <row r="68" spans="1:12" s="6" customFormat="1" ht="15" customHeight="1" x14ac:dyDescent="0.25">
      <c r="A68" s="169" t="s">
        <v>414</v>
      </c>
      <c r="B68" s="170"/>
      <c r="C68" s="170"/>
      <c r="D68" s="170"/>
      <c r="E68" s="170"/>
      <c r="F68" s="170"/>
      <c r="G68" s="170"/>
      <c r="H68" s="170"/>
      <c r="I68" s="170"/>
      <c r="J68" s="171"/>
      <c r="L68" s="24"/>
    </row>
    <row r="69" spans="1:12" s="6" customFormat="1" ht="15.95" customHeight="1" x14ac:dyDescent="0.25">
      <c r="A69" s="172"/>
      <c r="B69" s="173"/>
      <c r="C69" s="173"/>
      <c r="D69" s="173"/>
      <c r="E69" s="173"/>
      <c r="F69" s="173"/>
      <c r="G69" s="173"/>
      <c r="H69" s="173"/>
      <c r="I69" s="173"/>
      <c r="J69" s="174"/>
    </row>
    <row r="70" spans="1:12" s="6" customFormat="1" ht="15" customHeight="1" thickBot="1" x14ac:dyDescent="0.3">
      <c r="A70" s="172"/>
      <c r="B70" s="173"/>
      <c r="C70" s="173"/>
      <c r="D70" s="173"/>
      <c r="E70" s="173"/>
      <c r="F70" s="173"/>
      <c r="G70" s="173"/>
      <c r="H70" s="173"/>
      <c r="I70" s="173"/>
      <c r="J70" s="174"/>
    </row>
    <row r="71" spans="1:12" s="29" customFormat="1" ht="15.75" customHeight="1" thickBot="1" x14ac:dyDescent="0.3">
      <c r="A71" s="118" t="s">
        <v>209</v>
      </c>
      <c r="B71" s="119" t="s">
        <v>9</v>
      </c>
      <c r="C71" s="41" t="s">
        <v>10</v>
      </c>
      <c r="D71" s="119" t="s">
        <v>11</v>
      </c>
      <c r="E71" s="119" t="s">
        <v>12</v>
      </c>
      <c r="F71" s="118" t="s">
        <v>210</v>
      </c>
      <c r="G71" s="119" t="s">
        <v>9</v>
      </c>
      <c r="H71" s="41" t="s">
        <v>10</v>
      </c>
      <c r="I71" s="119" t="s">
        <v>11</v>
      </c>
      <c r="J71" s="120" t="s">
        <v>12</v>
      </c>
    </row>
    <row r="72" spans="1:12" s="30" customFormat="1" ht="15.75" customHeight="1" x14ac:dyDescent="0.25">
      <c r="A72" s="175" t="s">
        <v>211</v>
      </c>
      <c r="B72" s="129" t="s">
        <v>212</v>
      </c>
      <c r="C72" s="59">
        <v>0.5</v>
      </c>
      <c r="D72" s="22"/>
      <c r="E72" s="194">
        <f t="shared" ref="E72:E77" si="4">C72*D72</f>
        <v>0</v>
      </c>
      <c r="F72" s="183" t="s">
        <v>213</v>
      </c>
      <c r="G72" s="122" t="s">
        <v>214</v>
      </c>
      <c r="H72" s="66">
        <v>0.4</v>
      </c>
      <c r="I72" s="22"/>
      <c r="J72" s="203">
        <f t="shared" ref="J72:J74" si="5">H72*I72</f>
        <v>0</v>
      </c>
    </row>
    <row r="73" spans="1:12" s="31" customFormat="1" ht="15.75" customHeight="1" x14ac:dyDescent="0.25">
      <c r="A73" s="176" t="s">
        <v>215</v>
      </c>
      <c r="B73" s="122" t="s">
        <v>216</v>
      </c>
      <c r="C73" s="60">
        <v>0.75</v>
      </c>
      <c r="D73" s="22"/>
      <c r="E73" s="194">
        <f t="shared" si="4"/>
        <v>0</v>
      </c>
      <c r="F73" s="200" t="s">
        <v>217</v>
      </c>
      <c r="G73" s="122" t="s">
        <v>218</v>
      </c>
      <c r="H73" s="66">
        <v>0.4</v>
      </c>
      <c r="I73" s="22"/>
      <c r="J73" s="203">
        <f t="shared" si="5"/>
        <v>0</v>
      </c>
    </row>
    <row r="74" spans="1:12" s="31" customFormat="1" ht="15.75" customHeight="1" x14ac:dyDescent="0.25">
      <c r="A74" s="176" t="s">
        <v>219</v>
      </c>
      <c r="B74" s="122" t="s">
        <v>220</v>
      </c>
      <c r="C74" s="60">
        <v>0.75</v>
      </c>
      <c r="D74" s="22"/>
      <c r="E74" s="194">
        <f t="shared" si="4"/>
        <v>0</v>
      </c>
      <c r="F74" s="201" t="s">
        <v>217</v>
      </c>
      <c r="G74" s="202" t="s">
        <v>221</v>
      </c>
      <c r="H74" s="66">
        <v>0.4</v>
      </c>
      <c r="I74" s="22"/>
      <c r="J74" s="203">
        <f t="shared" si="5"/>
        <v>0</v>
      </c>
    </row>
    <row r="75" spans="1:12" s="31" customFormat="1" ht="15.75" customHeight="1" x14ac:dyDescent="0.25">
      <c r="A75" s="176" t="s">
        <v>222</v>
      </c>
      <c r="B75" s="122" t="s">
        <v>223</v>
      </c>
      <c r="C75" s="61">
        <v>0.75</v>
      </c>
      <c r="D75" s="22"/>
      <c r="E75" s="194">
        <f t="shared" si="4"/>
        <v>0</v>
      </c>
      <c r="F75" s="200" t="s">
        <v>224</v>
      </c>
      <c r="G75" s="122" t="s">
        <v>225</v>
      </c>
      <c r="H75" s="66">
        <v>0.4</v>
      </c>
      <c r="I75" s="22"/>
      <c r="J75" s="203">
        <f t="shared" ref="J75:J84" si="6">H75*I75</f>
        <v>0</v>
      </c>
    </row>
    <row r="76" spans="1:12" s="31" customFormat="1" ht="15.75" customHeight="1" x14ac:dyDescent="0.25">
      <c r="A76" s="136" t="s">
        <v>226</v>
      </c>
      <c r="B76" s="122" t="s">
        <v>227</v>
      </c>
      <c r="C76" s="61">
        <v>0.7</v>
      </c>
      <c r="D76" s="22"/>
      <c r="E76" s="194">
        <f t="shared" si="4"/>
        <v>0</v>
      </c>
      <c r="F76" s="200" t="s">
        <v>228</v>
      </c>
      <c r="G76" s="122" t="s">
        <v>229</v>
      </c>
      <c r="H76" s="66">
        <v>0.4</v>
      </c>
      <c r="I76" s="22"/>
      <c r="J76" s="203">
        <f t="shared" si="6"/>
        <v>0</v>
      </c>
    </row>
    <row r="77" spans="1:12" s="31" customFormat="1" ht="15.75" customHeight="1" x14ac:dyDescent="0.25">
      <c r="A77" s="136" t="s">
        <v>230</v>
      </c>
      <c r="B77" s="122" t="s">
        <v>231</v>
      </c>
      <c r="C77" s="62">
        <v>1.1000000000000001</v>
      </c>
      <c r="D77" s="22"/>
      <c r="E77" s="194">
        <f t="shared" si="4"/>
        <v>0</v>
      </c>
      <c r="F77" s="176" t="s">
        <v>232</v>
      </c>
      <c r="G77" s="122" t="s">
        <v>233</v>
      </c>
      <c r="H77" s="62">
        <v>0.4</v>
      </c>
      <c r="I77" s="22"/>
      <c r="J77" s="203">
        <f t="shared" si="6"/>
        <v>0</v>
      </c>
    </row>
    <row r="78" spans="1:12" s="31" customFormat="1" ht="15.75" customHeight="1" x14ac:dyDescent="0.25">
      <c r="A78" s="177" t="s">
        <v>234</v>
      </c>
      <c r="B78" s="137"/>
      <c r="C78" s="63"/>
      <c r="D78" s="23"/>
      <c r="E78" s="195"/>
      <c r="F78" s="176" t="s">
        <v>235</v>
      </c>
      <c r="G78" s="122" t="s">
        <v>236</v>
      </c>
      <c r="H78" s="62">
        <v>0.4</v>
      </c>
      <c r="I78" s="22"/>
      <c r="J78" s="203">
        <f t="shared" si="6"/>
        <v>0</v>
      </c>
    </row>
    <row r="79" spans="1:12" s="31" customFormat="1" ht="15.75" customHeight="1" x14ac:dyDescent="0.25">
      <c r="A79" s="176" t="s">
        <v>237</v>
      </c>
      <c r="B79" s="143" t="s">
        <v>238</v>
      </c>
      <c r="C79" s="64">
        <v>0.2</v>
      </c>
      <c r="D79" s="22"/>
      <c r="E79" s="194">
        <f>C79*D79</f>
        <v>0</v>
      </c>
      <c r="F79" s="200" t="s">
        <v>239</v>
      </c>
      <c r="G79" s="122" t="s">
        <v>240</v>
      </c>
      <c r="H79" s="66">
        <v>0.4</v>
      </c>
      <c r="I79" s="22"/>
      <c r="J79" s="203">
        <f t="shared" si="6"/>
        <v>0</v>
      </c>
    </row>
    <row r="80" spans="1:12" s="31" customFormat="1" ht="15.75" customHeight="1" x14ac:dyDescent="0.25">
      <c r="A80" s="178" t="s">
        <v>241</v>
      </c>
      <c r="B80" s="179" t="s">
        <v>242</v>
      </c>
      <c r="C80" s="65">
        <v>0.4</v>
      </c>
      <c r="D80" s="22"/>
      <c r="E80" s="194">
        <f t="shared" ref="E80:E106" si="7">C80*D80</f>
        <v>0</v>
      </c>
      <c r="F80" s="200" t="s">
        <v>243</v>
      </c>
      <c r="G80" s="122" t="s">
        <v>244</v>
      </c>
      <c r="H80" s="66">
        <v>0.4</v>
      </c>
      <c r="I80" s="22"/>
      <c r="J80" s="203">
        <f t="shared" si="6"/>
        <v>0</v>
      </c>
    </row>
    <row r="81" spans="1:10" s="31" customFormat="1" ht="15.75" customHeight="1" x14ac:dyDescent="0.25">
      <c r="A81" s="180" t="s">
        <v>245</v>
      </c>
      <c r="B81" s="137" t="s">
        <v>246</v>
      </c>
      <c r="C81" s="66">
        <v>0.4</v>
      </c>
      <c r="D81" s="22"/>
      <c r="E81" s="194">
        <f t="shared" si="7"/>
        <v>0</v>
      </c>
      <c r="F81" s="200" t="s">
        <v>247</v>
      </c>
      <c r="G81" s="122" t="s">
        <v>248</v>
      </c>
      <c r="H81" s="66">
        <v>0.4</v>
      </c>
      <c r="I81" s="22"/>
      <c r="J81" s="203">
        <f t="shared" si="6"/>
        <v>0</v>
      </c>
    </row>
    <row r="82" spans="1:10" s="31" customFormat="1" ht="15.75" customHeight="1" x14ac:dyDescent="0.25">
      <c r="A82" s="180" t="s">
        <v>249</v>
      </c>
      <c r="B82" s="137" t="s">
        <v>250</v>
      </c>
      <c r="C82" s="63">
        <v>0.4</v>
      </c>
      <c r="D82" s="22"/>
      <c r="E82" s="194">
        <f t="shared" si="7"/>
        <v>0</v>
      </c>
      <c r="F82" s="200" t="s">
        <v>251</v>
      </c>
      <c r="G82" s="122" t="s">
        <v>252</v>
      </c>
      <c r="H82" s="66">
        <v>0.4</v>
      </c>
      <c r="I82" s="22"/>
      <c r="J82" s="203">
        <f t="shared" si="6"/>
        <v>0</v>
      </c>
    </row>
    <row r="83" spans="1:10" s="31" customFormat="1" ht="15.75" customHeight="1" x14ac:dyDescent="0.25">
      <c r="A83" s="180" t="s">
        <v>253</v>
      </c>
      <c r="B83" s="137" t="s">
        <v>254</v>
      </c>
      <c r="C83" s="63">
        <v>0.4</v>
      </c>
      <c r="D83" s="22"/>
      <c r="E83" s="194">
        <f t="shared" si="7"/>
        <v>0</v>
      </c>
      <c r="F83" s="200" t="s">
        <v>255</v>
      </c>
      <c r="G83" s="122" t="s">
        <v>256</v>
      </c>
      <c r="H83" s="66">
        <v>0.4</v>
      </c>
      <c r="I83" s="22"/>
      <c r="J83" s="203">
        <f t="shared" si="6"/>
        <v>0</v>
      </c>
    </row>
    <row r="84" spans="1:10" s="31" customFormat="1" ht="15.75" customHeight="1" thickBot="1" x14ac:dyDescent="0.3">
      <c r="A84" s="180" t="s">
        <v>257</v>
      </c>
      <c r="B84" s="137" t="s">
        <v>258</v>
      </c>
      <c r="C84" s="63">
        <v>0.4</v>
      </c>
      <c r="D84" s="22"/>
      <c r="E84" s="195">
        <f t="shared" si="7"/>
        <v>0</v>
      </c>
      <c r="F84" s="176" t="s">
        <v>259</v>
      </c>
      <c r="G84" s="122" t="s">
        <v>260</v>
      </c>
      <c r="H84" s="66">
        <v>0.4</v>
      </c>
      <c r="I84" s="22"/>
      <c r="J84" s="203">
        <f t="shared" si="6"/>
        <v>0</v>
      </c>
    </row>
    <row r="85" spans="1:10" s="31" customFormat="1" ht="15.75" customHeight="1" thickBot="1" x14ac:dyDescent="0.3">
      <c r="A85" s="180" t="s">
        <v>261</v>
      </c>
      <c r="B85" s="181" t="s">
        <v>262</v>
      </c>
      <c r="C85" s="67">
        <v>1</v>
      </c>
      <c r="D85" s="22"/>
      <c r="E85" s="194">
        <f t="shared" si="7"/>
        <v>0</v>
      </c>
      <c r="F85" s="35"/>
      <c r="G85" s="166" t="s">
        <v>263</v>
      </c>
      <c r="H85" s="148"/>
      <c r="I85" s="148"/>
      <c r="J85" s="199">
        <f>IF(SUM(J71:J84)="0.00","",SUM(J71:J84))</f>
        <v>0</v>
      </c>
    </row>
    <row r="86" spans="1:10" s="31" customFormat="1" ht="15.75" customHeight="1" x14ac:dyDescent="0.25">
      <c r="A86" s="176" t="s">
        <v>264</v>
      </c>
      <c r="B86" s="182" t="s">
        <v>265</v>
      </c>
      <c r="C86" s="68">
        <v>0.4</v>
      </c>
      <c r="D86" s="22"/>
      <c r="E86" s="194">
        <f t="shared" si="7"/>
        <v>0</v>
      </c>
      <c r="F86" s="91"/>
      <c r="G86" s="92"/>
      <c r="H86" s="92"/>
      <c r="I86" s="92"/>
      <c r="J86" s="93"/>
    </row>
    <row r="87" spans="1:10" s="31" customFormat="1" ht="15.75" customHeight="1" x14ac:dyDescent="0.25">
      <c r="A87" s="176" t="s">
        <v>266</v>
      </c>
      <c r="B87" s="122" t="s">
        <v>267</v>
      </c>
      <c r="C87" s="60">
        <v>7.4</v>
      </c>
      <c r="D87" s="22"/>
      <c r="E87" s="194">
        <f t="shared" si="7"/>
        <v>0</v>
      </c>
      <c r="F87" s="204" t="s">
        <v>268</v>
      </c>
      <c r="G87" s="205"/>
      <c r="H87" s="205"/>
      <c r="I87" s="205"/>
      <c r="J87" s="206"/>
    </row>
    <row r="88" spans="1:10" s="31" customFormat="1" ht="15.75" customHeight="1" x14ac:dyDescent="0.25">
      <c r="A88" s="176" t="s">
        <v>269</v>
      </c>
      <c r="B88" s="122" t="s">
        <v>270</v>
      </c>
      <c r="C88" s="60">
        <v>7.4</v>
      </c>
      <c r="D88" s="22"/>
      <c r="E88" s="194">
        <f t="shared" si="7"/>
        <v>0</v>
      </c>
      <c r="F88" s="207"/>
      <c r="G88" s="208"/>
      <c r="H88" s="208"/>
      <c r="I88" s="208"/>
      <c r="J88" s="209"/>
    </row>
    <row r="89" spans="1:10" s="31" customFormat="1" ht="15.75" customHeight="1" x14ac:dyDescent="0.25">
      <c r="A89" s="176" t="s">
        <v>271</v>
      </c>
      <c r="B89" s="122" t="s">
        <v>272</v>
      </c>
      <c r="C89" s="60">
        <v>0.4</v>
      </c>
      <c r="D89" s="22"/>
      <c r="E89" s="194">
        <f t="shared" si="7"/>
        <v>0</v>
      </c>
      <c r="F89" s="210" t="s">
        <v>273</v>
      </c>
      <c r="G89" s="211"/>
      <c r="H89" s="211"/>
      <c r="I89" s="212"/>
      <c r="J89" s="213" t="s">
        <v>274</v>
      </c>
    </row>
    <row r="90" spans="1:10" s="31" customFormat="1" ht="15.75" customHeight="1" x14ac:dyDescent="0.25">
      <c r="A90" s="183" t="s">
        <v>275</v>
      </c>
      <c r="B90" s="123" t="s">
        <v>276</v>
      </c>
      <c r="C90" s="64">
        <v>0.4</v>
      </c>
      <c r="D90" s="22"/>
      <c r="E90" s="194">
        <f t="shared" si="7"/>
        <v>0</v>
      </c>
      <c r="F90" s="210" t="s">
        <v>277</v>
      </c>
      <c r="G90" s="211"/>
      <c r="H90" s="211"/>
      <c r="I90" s="212"/>
      <c r="J90" s="213" t="s">
        <v>278</v>
      </c>
    </row>
    <row r="91" spans="1:10" s="31" customFormat="1" ht="15.75" customHeight="1" x14ac:dyDescent="0.25">
      <c r="A91" s="176" t="s">
        <v>279</v>
      </c>
      <c r="B91" s="122" t="s">
        <v>280</v>
      </c>
      <c r="C91" s="61">
        <v>1.5</v>
      </c>
      <c r="D91" s="22"/>
      <c r="E91" s="194">
        <f t="shared" si="7"/>
        <v>0</v>
      </c>
      <c r="F91" s="210" t="s">
        <v>281</v>
      </c>
      <c r="G91" s="211"/>
      <c r="H91" s="211"/>
      <c r="I91" s="212"/>
      <c r="J91" s="213" t="s">
        <v>282</v>
      </c>
    </row>
    <row r="92" spans="1:10" s="31" customFormat="1" ht="15.75" customHeight="1" x14ac:dyDescent="0.25">
      <c r="A92" s="176" t="s">
        <v>283</v>
      </c>
      <c r="B92" s="122" t="s">
        <v>284</v>
      </c>
      <c r="C92" s="184">
        <v>0.4</v>
      </c>
      <c r="D92" s="22"/>
      <c r="E92" s="194">
        <f t="shared" si="7"/>
        <v>0</v>
      </c>
      <c r="F92" s="210" t="s">
        <v>285</v>
      </c>
      <c r="G92" s="211"/>
      <c r="H92" s="211"/>
      <c r="I92" s="212"/>
      <c r="J92" s="213" t="s">
        <v>286</v>
      </c>
    </row>
    <row r="93" spans="1:10" s="31" customFormat="1" ht="15.75" customHeight="1" x14ac:dyDescent="0.25">
      <c r="A93" s="185" t="s">
        <v>287</v>
      </c>
      <c r="B93" s="159" t="s">
        <v>288</v>
      </c>
      <c r="C93" s="69">
        <v>1</v>
      </c>
      <c r="D93" s="22"/>
      <c r="E93" s="194">
        <f t="shared" si="7"/>
        <v>0</v>
      </c>
      <c r="F93" s="210" t="s">
        <v>289</v>
      </c>
      <c r="G93" s="211"/>
      <c r="H93" s="211"/>
      <c r="I93" s="212"/>
      <c r="J93" s="213" t="s">
        <v>290</v>
      </c>
    </row>
    <row r="94" spans="1:10" s="31" customFormat="1" ht="15.75" customHeight="1" x14ac:dyDescent="0.25">
      <c r="A94" s="136" t="s">
        <v>291</v>
      </c>
      <c r="B94" s="137" t="s">
        <v>292</v>
      </c>
      <c r="C94" s="62">
        <v>1</v>
      </c>
      <c r="D94" s="22"/>
      <c r="E94" s="194">
        <f t="shared" si="7"/>
        <v>0</v>
      </c>
      <c r="F94" s="210" t="s">
        <v>293</v>
      </c>
      <c r="G94" s="211"/>
      <c r="H94" s="211"/>
      <c r="I94" s="212"/>
      <c r="J94" s="213" t="s">
        <v>294</v>
      </c>
    </row>
    <row r="95" spans="1:10" s="31" customFormat="1" ht="15.75" customHeight="1" x14ac:dyDescent="0.25">
      <c r="A95" s="136" t="s">
        <v>295</v>
      </c>
      <c r="B95" s="122" t="s">
        <v>296</v>
      </c>
      <c r="C95" s="70">
        <v>3</v>
      </c>
      <c r="D95" s="22"/>
      <c r="E95" s="194">
        <f t="shared" si="7"/>
        <v>0</v>
      </c>
      <c r="F95" s="210" t="s">
        <v>297</v>
      </c>
      <c r="G95" s="211"/>
      <c r="H95" s="211"/>
      <c r="I95" s="212"/>
      <c r="J95" s="213" t="s">
        <v>298</v>
      </c>
    </row>
    <row r="96" spans="1:10" s="31" customFormat="1" ht="15.75" customHeight="1" x14ac:dyDescent="0.25">
      <c r="A96" s="136" t="s">
        <v>299</v>
      </c>
      <c r="B96" s="122" t="s">
        <v>300</v>
      </c>
      <c r="C96" s="60">
        <v>40</v>
      </c>
      <c r="D96" s="22"/>
      <c r="E96" s="194">
        <f t="shared" si="7"/>
        <v>0</v>
      </c>
      <c r="F96" s="210" t="s">
        <v>301</v>
      </c>
      <c r="G96" s="211"/>
      <c r="H96" s="211"/>
      <c r="I96" s="212"/>
      <c r="J96" s="214" t="s">
        <v>302</v>
      </c>
    </row>
    <row r="97" spans="1:10" s="31" customFormat="1" ht="15.75" customHeight="1" x14ac:dyDescent="0.25">
      <c r="A97" s="136" t="s">
        <v>303</v>
      </c>
      <c r="B97" s="122" t="s">
        <v>304</v>
      </c>
      <c r="C97" s="61">
        <v>47.5</v>
      </c>
      <c r="D97" s="22"/>
      <c r="E97" s="194">
        <f t="shared" si="7"/>
        <v>0</v>
      </c>
      <c r="F97" s="210" t="s">
        <v>305</v>
      </c>
      <c r="G97" s="211"/>
      <c r="H97" s="211"/>
      <c r="I97" s="212"/>
      <c r="J97" s="215" t="s">
        <v>306</v>
      </c>
    </row>
    <row r="98" spans="1:10" s="31" customFormat="1" ht="15.75" customHeight="1" x14ac:dyDescent="0.25">
      <c r="A98" s="136" t="s">
        <v>307</v>
      </c>
      <c r="B98" s="186" t="s">
        <v>308</v>
      </c>
      <c r="C98" s="71">
        <v>28</v>
      </c>
      <c r="D98" s="22"/>
      <c r="E98" s="196">
        <f t="shared" si="7"/>
        <v>0</v>
      </c>
      <c r="F98" s="216" t="s">
        <v>309</v>
      </c>
      <c r="G98" s="217"/>
      <c r="H98" s="217"/>
      <c r="I98" s="218"/>
      <c r="J98" s="219"/>
    </row>
    <row r="99" spans="1:10" s="31" customFormat="1" ht="15.75" customHeight="1" thickBot="1" x14ac:dyDescent="0.3">
      <c r="A99" s="187" t="s">
        <v>310</v>
      </c>
      <c r="B99" s="123" t="s">
        <v>311</v>
      </c>
      <c r="C99" s="70">
        <v>35</v>
      </c>
      <c r="D99" s="22"/>
      <c r="E99" s="194">
        <f t="shared" si="7"/>
        <v>0</v>
      </c>
      <c r="F99" s="220"/>
      <c r="G99" s="221"/>
      <c r="H99" s="221"/>
      <c r="I99" s="221"/>
      <c r="J99" s="222"/>
    </row>
    <row r="100" spans="1:10" s="31" customFormat="1" ht="15.75" customHeight="1" x14ac:dyDescent="0.2">
      <c r="A100" s="136" t="s">
        <v>312</v>
      </c>
      <c r="B100" s="122" t="s">
        <v>313</v>
      </c>
      <c r="C100" s="60">
        <v>0.2</v>
      </c>
      <c r="D100" s="22"/>
      <c r="E100" s="194">
        <f t="shared" si="7"/>
        <v>0</v>
      </c>
      <c r="F100" s="223" t="s">
        <v>314</v>
      </c>
      <c r="G100" s="224"/>
      <c r="H100" s="224"/>
      <c r="I100" s="224"/>
      <c r="J100" s="225"/>
    </row>
    <row r="101" spans="1:10" s="31" customFormat="1" ht="15.75" customHeight="1" x14ac:dyDescent="0.25">
      <c r="A101" s="188" t="s">
        <v>315</v>
      </c>
      <c r="B101" s="122" t="s">
        <v>316</v>
      </c>
      <c r="C101" s="61">
        <v>0.25</v>
      </c>
      <c r="D101" s="22"/>
      <c r="E101" s="194">
        <f t="shared" si="7"/>
        <v>0</v>
      </c>
      <c r="F101" s="226" t="s">
        <v>317</v>
      </c>
      <c r="G101" s="227"/>
      <c r="H101" s="227"/>
      <c r="I101" s="227"/>
      <c r="J101" s="228"/>
    </row>
    <row r="102" spans="1:10" s="31" customFormat="1" ht="15.75" customHeight="1" x14ac:dyDescent="0.25">
      <c r="A102" s="136" t="s">
        <v>318</v>
      </c>
      <c r="B102" s="142" t="s">
        <v>319</v>
      </c>
      <c r="C102" s="60">
        <v>0.2</v>
      </c>
      <c r="D102" s="22"/>
      <c r="E102" s="194">
        <f t="shared" si="7"/>
        <v>0</v>
      </c>
      <c r="F102" s="229" t="s">
        <v>320</v>
      </c>
      <c r="G102" s="230"/>
      <c r="H102" s="231" t="s">
        <v>321</v>
      </c>
      <c r="I102" s="231"/>
      <c r="J102" s="232">
        <f>E67</f>
        <v>0</v>
      </c>
    </row>
    <row r="103" spans="1:10" s="31" customFormat="1" ht="15.75" customHeight="1" x14ac:dyDescent="0.25">
      <c r="A103" s="125" t="s">
        <v>322</v>
      </c>
      <c r="B103" s="122" t="s">
        <v>323</v>
      </c>
      <c r="C103" s="60">
        <v>0.4</v>
      </c>
      <c r="D103" s="22"/>
      <c r="E103" s="194">
        <f t="shared" si="7"/>
        <v>0</v>
      </c>
      <c r="F103" s="229"/>
      <c r="G103" s="230"/>
      <c r="H103" s="233"/>
      <c r="I103" s="233"/>
      <c r="J103" s="234"/>
    </row>
    <row r="104" spans="1:10" s="31" customFormat="1" ht="15.75" customHeight="1" x14ac:dyDescent="0.25">
      <c r="A104" s="183" t="s">
        <v>324</v>
      </c>
      <c r="B104" s="122" t="s">
        <v>325</v>
      </c>
      <c r="C104" s="61">
        <v>4</v>
      </c>
      <c r="D104" s="22"/>
      <c r="E104" s="194">
        <f t="shared" si="7"/>
        <v>0</v>
      </c>
      <c r="F104" s="229" t="s">
        <v>326</v>
      </c>
      <c r="G104" s="230"/>
      <c r="H104" s="233" t="s">
        <v>321</v>
      </c>
      <c r="I104" s="233"/>
      <c r="J104" s="234">
        <f>J67</f>
        <v>0</v>
      </c>
    </row>
    <row r="105" spans="1:10" s="31" customFormat="1" ht="15.75" customHeight="1" x14ac:dyDescent="0.25">
      <c r="A105" s="176" t="s">
        <v>327</v>
      </c>
      <c r="B105" s="122" t="s">
        <v>328</v>
      </c>
      <c r="C105" s="61">
        <v>4</v>
      </c>
      <c r="D105" s="22"/>
      <c r="E105" s="194">
        <f t="shared" si="7"/>
        <v>0</v>
      </c>
      <c r="F105" s="229"/>
      <c r="G105" s="230"/>
      <c r="H105" s="233"/>
      <c r="I105" s="233"/>
      <c r="J105" s="234"/>
    </row>
    <row r="106" spans="1:10" s="31" customFormat="1" ht="15.75" customHeight="1" x14ac:dyDescent="0.25">
      <c r="A106" s="125" t="s">
        <v>329</v>
      </c>
      <c r="B106" s="122" t="s">
        <v>330</v>
      </c>
      <c r="C106" s="60">
        <v>0.4</v>
      </c>
      <c r="D106" s="22"/>
      <c r="E106" s="194">
        <f t="shared" si="7"/>
        <v>0</v>
      </c>
      <c r="F106" s="229" t="s">
        <v>331</v>
      </c>
      <c r="G106" s="230"/>
      <c r="H106" s="235" t="s">
        <v>321</v>
      </c>
      <c r="I106" s="235"/>
      <c r="J106" s="203">
        <f>E130</f>
        <v>0</v>
      </c>
    </row>
    <row r="107" spans="1:10" s="31" customFormat="1" ht="15.75" customHeight="1" x14ac:dyDescent="0.25">
      <c r="A107" s="136" t="s">
        <v>332</v>
      </c>
      <c r="B107" s="159" t="s">
        <v>333</v>
      </c>
      <c r="C107" s="72">
        <v>4</v>
      </c>
      <c r="D107" s="22"/>
      <c r="E107" s="194">
        <f>C107*D107</f>
        <v>0</v>
      </c>
      <c r="F107" s="229"/>
      <c r="G107" s="230"/>
      <c r="H107" s="233"/>
      <c r="I107" s="233"/>
      <c r="J107" s="203"/>
    </row>
    <row r="108" spans="1:10" s="31" customFormat="1" ht="15.75" customHeight="1" x14ac:dyDescent="0.25">
      <c r="A108" s="140" t="s">
        <v>334</v>
      </c>
      <c r="B108" s="122" t="s">
        <v>335</v>
      </c>
      <c r="C108" s="57" t="s">
        <v>402</v>
      </c>
      <c r="D108" s="22"/>
      <c r="E108" s="149"/>
      <c r="F108" s="229" t="s">
        <v>336</v>
      </c>
      <c r="G108" s="230"/>
      <c r="H108" s="236" t="s">
        <v>321</v>
      </c>
      <c r="I108" s="236"/>
      <c r="J108" s="237">
        <f>J85</f>
        <v>0</v>
      </c>
    </row>
    <row r="109" spans="1:10" s="31" customFormat="1" ht="15.75" customHeight="1" thickBot="1" x14ac:dyDescent="0.3">
      <c r="A109" s="140" t="s">
        <v>337</v>
      </c>
      <c r="B109" s="122" t="s">
        <v>338</v>
      </c>
      <c r="C109" s="57" t="s">
        <v>402</v>
      </c>
      <c r="D109" s="22"/>
      <c r="E109" s="149"/>
      <c r="F109" s="238" t="s">
        <v>339</v>
      </c>
      <c r="G109" s="36"/>
      <c r="H109" s="37" t="s">
        <v>321</v>
      </c>
      <c r="I109" s="37"/>
      <c r="J109" s="38">
        <v>13.5</v>
      </c>
    </row>
    <row r="110" spans="1:10" s="31" customFormat="1" ht="15.75" customHeight="1" thickTop="1" thickBot="1" x14ac:dyDescent="0.3">
      <c r="A110" s="183" t="s">
        <v>340</v>
      </c>
      <c r="B110" s="122" t="s">
        <v>341</v>
      </c>
      <c r="C110" s="60">
        <v>0.4</v>
      </c>
      <c r="D110" s="22"/>
      <c r="E110" s="194">
        <f t="shared" ref="E110:E127" si="8">C110*D110</f>
        <v>0</v>
      </c>
      <c r="F110" s="239" t="s">
        <v>342</v>
      </c>
      <c r="G110" s="230"/>
      <c r="H110" s="240" t="s">
        <v>321</v>
      </c>
      <c r="I110" s="240"/>
      <c r="J110" s="241">
        <f>SUM(J102:J109)</f>
        <v>13.5</v>
      </c>
    </row>
    <row r="111" spans="1:10" s="31" customFormat="1" ht="15.75" customHeight="1" thickTop="1" thickBot="1" x14ac:dyDescent="0.3">
      <c r="A111" s="176" t="s">
        <v>343</v>
      </c>
      <c r="B111" s="122" t="s">
        <v>344</v>
      </c>
      <c r="C111" s="60">
        <v>0.3</v>
      </c>
      <c r="D111" s="22"/>
      <c r="E111" s="194">
        <f t="shared" si="8"/>
        <v>0</v>
      </c>
      <c r="F111" s="229" t="s">
        <v>345</v>
      </c>
      <c r="G111" s="230"/>
      <c r="H111" s="242" t="s">
        <v>321</v>
      </c>
      <c r="I111" s="242"/>
      <c r="J111" s="243">
        <f>J110/10</f>
        <v>1.35</v>
      </c>
    </row>
    <row r="112" spans="1:10" s="31" customFormat="1" ht="15.75" customHeight="1" thickTop="1" thickBot="1" x14ac:dyDescent="0.3">
      <c r="A112" s="176" t="s">
        <v>346</v>
      </c>
      <c r="B112" s="122" t="s">
        <v>347</v>
      </c>
      <c r="C112" s="60">
        <v>0.3</v>
      </c>
      <c r="D112" s="22"/>
      <c r="E112" s="194">
        <f t="shared" si="8"/>
        <v>0</v>
      </c>
      <c r="F112" s="244" t="s">
        <v>399</v>
      </c>
      <c r="G112" s="245"/>
      <c r="H112" s="245"/>
      <c r="I112" s="245"/>
      <c r="J112" s="246"/>
    </row>
    <row r="113" spans="1:10" s="31" customFormat="1" ht="15.75" customHeight="1" x14ac:dyDescent="0.25">
      <c r="A113" s="176" t="s">
        <v>348</v>
      </c>
      <c r="B113" s="122" t="s">
        <v>349</v>
      </c>
      <c r="C113" s="61">
        <v>0.95</v>
      </c>
      <c r="D113" s="22"/>
      <c r="E113" s="194">
        <f t="shared" si="8"/>
        <v>0</v>
      </c>
      <c r="F113" s="94"/>
      <c r="G113" s="95"/>
      <c r="H113" s="95"/>
      <c r="I113" s="95"/>
      <c r="J113" s="96"/>
    </row>
    <row r="114" spans="1:10" s="31" customFormat="1" ht="15.75" customHeight="1" thickBot="1" x14ac:dyDescent="0.3">
      <c r="A114" s="176" t="s">
        <v>350</v>
      </c>
      <c r="B114" s="122" t="s">
        <v>351</v>
      </c>
      <c r="C114" s="60">
        <v>0.2</v>
      </c>
      <c r="D114" s="22"/>
      <c r="E114" s="194">
        <f t="shared" si="8"/>
        <v>0</v>
      </c>
      <c r="F114" s="97"/>
      <c r="G114" s="98"/>
      <c r="H114" s="98"/>
      <c r="I114" s="98"/>
      <c r="J114" s="99"/>
    </row>
    <row r="115" spans="1:10" s="31" customFormat="1" ht="15.75" customHeight="1" thickBot="1" x14ac:dyDescent="0.3">
      <c r="A115" s="176" t="s">
        <v>352</v>
      </c>
      <c r="B115" s="122" t="s">
        <v>353</v>
      </c>
      <c r="C115" s="60">
        <v>0.2</v>
      </c>
      <c r="D115" s="22"/>
      <c r="E115" s="194">
        <f t="shared" si="8"/>
        <v>0</v>
      </c>
      <c r="F115" s="244" t="s">
        <v>400</v>
      </c>
      <c r="G115" s="245"/>
      <c r="H115" s="245"/>
      <c r="I115" s="245"/>
      <c r="J115" s="246"/>
    </row>
    <row r="116" spans="1:10" s="31" customFormat="1" ht="15.75" customHeight="1" x14ac:dyDescent="0.25">
      <c r="A116" s="176" t="s">
        <v>354</v>
      </c>
      <c r="B116" s="122" t="s">
        <v>355</v>
      </c>
      <c r="C116" s="60">
        <v>0.2</v>
      </c>
      <c r="D116" s="22"/>
      <c r="E116" s="194">
        <f t="shared" si="8"/>
        <v>0</v>
      </c>
      <c r="F116" s="100"/>
      <c r="G116" s="101"/>
      <c r="H116" s="101"/>
      <c r="I116" s="101"/>
      <c r="J116" s="102"/>
    </row>
    <row r="117" spans="1:10" s="31" customFormat="1" ht="15.75" customHeight="1" thickBot="1" x14ac:dyDescent="0.3">
      <c r="A117" s="189" t="s">
        <v>356</v>
      </c>
      <c r="B117" s="159" t="s">
        <v>357</v>
      </c>
      <c r="C117" s="72">
        <v>4</v>
      </c>
      <c r="D117" s="22"/>
      <c r="E117" s="194">
        <f t="shared" si="8"/>
        <v>0</v>
      </c>
      <c r="F117" s="103"/>
      <c r="G117" s="104"/>
      <c r="H117" s="104"/>
      <c r="I117" s="104"/>
      <c r="J117" s="105"/>
    </row>
    <row r="118" spans="1:10" s="31" customFormat="1" ht="15.75" customHeight="1" x14ac:dyDescent="0.25">
      <c r="A118" s="176" t="s">
        <v>358</v>
      </c>
      <c r="B118" s="122" t="s">
        <v>359</v>
      </c>
      <c r="C118" s="60">
        <v>0.2</v>
      </c>
      <c r="D118" s="22"/>
      <c r="E118" s="194">
        <f t="shared" si="8"/>
        <v>0</v>
      </c>
      <c r="F118" s="247" t="s">
        <v>401</v>
      </c>
      <c r="G118" s="248"/>
      <c r="H118" s="248"/>
      <c r="I118" s="248"/>
      <c r="J118" s="249"/>
    </row>
    <row r="119" spans="1:10" s="31" customFormat="1" ht="15.75" customHeight="1" thickBot="1" x14ac:dyDescent="0.3">
      <c r="A119" s="176" t="s">
        <v>360</v>
      </c>
      <c r="B119" s="122" t="s">
        <v>361</v>
      </c>
      <c r="C119" s="61">
        <v>0.4</v>
      </c>
      <c r="D119" s="22"/>
      <c r="E119" s="194">
        <f t="shared" si="8"/>
        <v>0</v>
      </c>
      <c r="F119" s="103"/>
      <c r="G119" s="104"/>
      <c r="H119" s="104"/>
      <c r="I119" s="104"/>
      <c r="J119" s="105"/>
    </row>
    <row r="120" spans="1:10" s="31" customFormat="1" ht="15.75" customHeight="1" x14ac:dyDescent="0.25">
      <c r="A120" s="176" t="s">
        <v>362</v>
      </c>
      <c r="B120" s="122" t="s">
        <v>363</v>
      </c>
      <c r="C120" s="61">
        <v>0.55000000000000004</v>
      </c>
      <c r="D120" s="22"/>
      <c r="E120" s="194">
        <f t="shared" si="8"/>
        <v>0</v>
      </c>
      <c r="F120" s="250" t="s">
        <v>364</v>
      </c>
      <c r="G120" s="251"/>
      <c r="H120" s="251"/>
      <c r="I120" s="251"/>
      <c r="J120" s="252"/>
    </row>
    <row r="121" spans="1:10" s="31" customFormat="1" ht="15.75" customHeight="1" thickBot="1" x14ac:dyDescent="0.3">
      <c r="A121" s="176" t="s">
        <v>365</v>
      </c>
      <c r="B121" s="122" t="s">
        <v>366</v>
      </c>
      <c r="C121" s="61">
        <v>0.4</v>
      </c>
      <c r="D121" s="22"/>
      <c r="E121" s="194">
        <f t="shared" si="8"/>
        <v>0</v>
      </c>
      <c r="F121" s="253" t="s">
        <v>367</v>
      </c>
      <c r="G121" s="254" t="s">
        <v>368</v>
      </c>
      <c r="H121" s="254"/>
      <c r="I121" s="254"/>
      <c r="J121" s="255"/>
    </row>
    <row r="122" spans="1:10" s="31" customFormat="1" ht="15.75" customHeight="1" x14ac:dyDescent="0.25">
      <c r="A122" s="176" t="s">
        <v>369</v>
      </c>
      <c r="B122" s="122" t="s">
        <v>370</v>
      </c>
      <c r="C122" s="61">
        <v>0.4</v>
      </c>
      <c r="D122" s="22"/>
      <c r="E122" s="194">
        <f t="shared" si="8"/>
        <v>0</v>
      </c>
      <c r="F122" s="256" t="s">
        <v>371</v>
      </c>
      <c r="G122" s="257" t="s">
        <v>372</v>
      </c>
      <c r="H122" s="257"/>
      <c r="I122" s="257"/>
      <c r="J122" s="258"/>
    </row>
    <row r="123" spans="1:10" s="31" customFormat="1" ht="15.75" customHeight="1" thickBot="1" x14ac:dyDescent="0.3">
      <c r="A123" s="176" t="s">
        <v>373</v>
      </c>
      <c r="B123" s="122" t="s">
        <v>374</v>
      </c>
      <c r="C123" s="61">
        <v>0.3</v>
      </c>
      <c r="D123" s="22"/>
      <c r="E123" s="194">
        <f t="shared" si="8"/>
        <v>0</v>
      </c>
      <c r="F123" s="259" t="s">
        <v>375</v>
      </c>
      <c r="G123" s="260"/>
      <c r="H123" s="260"/>
      <c r="I123" s="260"/>
      <c r="J123" s="261"/>
    </row>
    <row r="124" spans="1:10" s="31" customFormat="1" ht="15.75" customHeight="1" x14ac:dyDescent="0.25">
      <c r="A124" s="176" t="s">
        <v>376</v>
      </c>
      <c r="B124" s="122" t="s">
        <v>377</v>
      </c>
      <c r="C124" s="61">
        <v>0.4</v>
      </c>
      <c r="D124" s="22"/>
      <c r="E124" s="195">
        <f t="shared" si="8"/>
        <v>0</v>
      </c>
      <c r="F124" s="262" t="s">
        <v>378</v>
      </c>
      <c r="G124" s="263"/>
      <c r="H124" s="263"/>
      <c r="I124" s="263"/>
      <c r="J124" s="264"/>
    </row>
    <row r="125" spans="1:10" s="31" customFormat="1" ht="15.75" customHeight="1" x14ac:dyDescent="0.25">
      <c r="A125" s="190" t="s">
        <v>379</v>
      </c>
      <c r="B125" s="122" t="s">
        <v>380</v>
      </c>
      <c r="C125" s="60">
        <v>2</v>
      </c>
      <c r="D125" s="22"/>
      <c r="E125" s="195">
        <f t="shared" si="8"/>
        <v>0</v>
      </c>
      <c r="F125" s="265" t="s">
        <v>381</v>
      </c>
      <c r="G125" s="266"/>
      <c r="H125" s="266"/>
      <c r="I125" s="266"/>
      <c r="J125" s="267"/>
    </row>
    <row r="126" spans="1:10" s="31" customFormat="1" ht="15.75" customHeight="1" thickBot="1" x14ac:dyDescent="0.3">
      <c r="A126" s="125" t="s">
        <v>382</v>
      </c>
      <c r="B126" s="122" t="s">
        <v>383</v>
      </c>
      <c r="C126" s="60">
        <v>7.6</v>
      </c>
      <c r="D126" s="22"/>
      <c r="E126" s="195">
        <f t="shared" si="8"/>
        <v>0</v>
      </c>
      <c r="F126" s="268" t="s">
        <v>384</v>
      </c>
      <c r="G126" s="269"/>
      <c r="H126" s="269"/>
      <c r="I126" s="269"/>
      <c r="J126" s="270"/>
    </row>
    <row r="127" spans="1:10" s="31" customFormat="1" ht="15.75" customHeight="1" x14ac:dyDescent="0.25">
      <c r="A127" s="176" t="s">
        <v>385</v>
      </c>
      <c r="B127" s="122" t="s">
        <v>386</v>
      </c>
      <c r="C127" s="60">
        <v>7.6</v>
      </c>
      <c r="D127" s="22"/>
      <c r="E127" s="195">
        <f t="shared" si="8"/>
        <v>0</v>
      </c>
      <c r="F127" s="271" t="s">
        <v>387</v>
      </c>
      <c r="G127" s="272"/>
      <c r="H127" s="272"/>
      <c r="I127" s="272"/>
      <c r="J127" s="273"/>
    </row>
    <row r="128" spans="1:10" s="31" customFormat="1" ht="15.75" customHeight="1" thickBot="1" x14ac:dyDescent="0.3">
      <c r="A128" s="178" t="s">
        <v>388</v>
      </c>
      <c r="B128" s="129" t="s">
        <v>389</v>
      </c>
      <c r="C128" s="65">
        <v>13.5</v>
      </c>
      <c r="D128" s="22"/>
      <c r="E128" s="197">
        <f>C128*D128</f>
        <v>0</v>
      </c>
      <c r="F128" s="274" t="s">
        <v>390</v>
      </c>
      <c r="G128" s="275"/>
      <c r="H128" s="275"/>
      <c r="I128" s="275"/>
      <c r="J128" s="276"/>
    </row>
    <row r="129" spans="1:10" s="31" customFormat="1" ht="15.75" customHeight="1" thickBot="1" x14ac:dyDescent="0.3">
      <c r="A129" s="191"/>
      <c r="B129" s="192"/>
      <c r="C129" s="193"/>
      <c r="D129" s="39"/>
      <c r="E129" s="198"/>
      <c r="F129" s="277" t="s">
        <v>391</v>
      </c>
      <c r="G129" s="278"/>
      <c r="H129" s="278"/>
      <c r="I129" s="278"/>
      <c r="J129" s="279"/>
    </row>
    <row r="130" spans="1:10" s="31" customFormat="1" ht="15.75" customHeight="1" thickBot="1" x14ac:dyDescent="0.3">
      <c r="A130" s="40"/>
      <c r="B130" s="166" t="s">
        <v>392</v>
      </c>
      <c r="C130" s="148"/>
      <c r="D130" s="148"/>
      <c r="E130" s="199">
        <f>IF(SUM((E72:E129))="0.00","",SUM((E72:E129)))</f>
        <v>0</v>
      </c>
      <c r="F130" s="280"/>
      <c r="G130" s="281"/>
      <c r="H130" s="281"/>
      <c r="I130" s="281"/>
      <c r="J130" s="282"/>
    </row>
    <row r="131" spans="1:10" ht="13.5" customHeight="1" x14ac:dyDescent="0.2">
      <c r="E131" s="7"/>
    </row>
    <row r="132" spans="1:10" ht="13.5" customHeight="1" x14ac:dyDescent="0.2">
      <c r="E132" s="7"/>
    </row>
    <row r="133" spans="1:10" ht="13.5" customHeight="1" x14ac:dyDescent="0.2"/>
    <row r="134" spans="1:10" ht="14.1" customHeight="1" x14ac:dyDescent="0.2"/>
    <row r="135" spans="1:10" ht="14.1" customHeight="1" x14ac:dyDescent="0.2"/>
    <row r="136" spans="1:10" ht="14.1" customHeight="1" x14ac:dyDescent="0.2"/>
    <row r="137" spans="1:10" ht="14.1" customHeight="1" x14ac:dyDescent="0.2"/>
    <row r="138" spans="1:10" ht="14.1" customHeight="1" x14ac:dyDescent="0.2"/>
    <row r="139" spans="1:10" ht="14.1" customHeight="1" x14ac:dyDescent="0.2"/>
    <row r="140" spans="1:10" ht="14.1" customHeight="1" x14ac:dyDescent="0.2"/>
    <row r="141" spans="1:10" ht="14.1" customHeight="1" x14ac:dyDescent="0.2"/>
    <row r="142" spans="1:10" ht="14.1" customHeight="1" x14ac:dyDescent="0.2"/>
    <row r="143" spans="1:10" ht="14.1" customHeight="1" x14ac:dyDescent="0.2">
      <c r="B143" s="8"/>
      <c r="C143" s="9"/>
      <c r="E143" s="7"/>
    </row>
    <row r="144" spans="1:10" ht="14.1" customHeight="1" x14ac:dyDescent="0.2">
      <c r="B144" s="8"/>
      <c r="C144" s="9"/>
      <c r="E144" s="7"/>
    </row>
    <row r="145" spans="2:11" ht="14.1" customHeight="1" x14ac:dyDescent="0.2">
      <c r="B145" s="8"/>
      <c r="C145" s="9"/>
    </row>
    <row r="146" spans="2:11" ht="14.1" customHeight="1" x14ac:dyDescent="0.2">
      <c r="B146" s="8"/>
      <c r="C146" s="9"/>
    </row>
    <row r="147" spans="2:11" ht="14.1" customHeight="1" x14ac:dyDescent="0.2">
      <c r="B147" s="8"/>
      <c r="C147" s="9"/>
    </row>
    <row r="148" spans="2:11" ht="14.1" customHeight="1" x14ac:dyDescent="0.2">
      <c r="B148" s="8"/>
      <c r="C148" s="9"/>
    </row>
    <row r="149" spans="2:11" ht="14.1" customHeight="1" x14ac:dyDescent="0.2">
      <c r="C149" s="10"/>
    </row>
    <row r="150" spans="2:11" ht="14.1" customHeight="1" x14ac:dyDescent="0.2">
      <c r="C150" s="10"/>
    </row>
    <row r="151" spans="2:11" ht="14.1" customHeight="1" x14ac:dyDescent="0.2">
      <c r="C151" s="10"/>
    </row>
    <row r="152" spans="2:11" ht="12" customHeight="1" x14ac:dyDescent="0.2">
      <c r="C152" s="10"/>
    </row>
    <row r="153" spans="2:11" ht="12" customHeight="1" x14ac:dyDescent="0.2">
      <c r="C153" s="10"/>
    </row>
    <row r="154" spans="2:11" ht="12" customHeight="1" x14ac:dyDescent="0.2">
      <c r="K154" s="11"/>
    </row>
    <row r="155" spans="2:11" ht="12.75" customHeight="1" x14ac:dyDescent="0.2">
      <c r="C155" s="10"/>
    </row>
    <row r="156" spans="2:11" ht="12" customHeight="1" x14ac:dyDescent="0.25">
      <c r="C156" s="10"/>
      <c r="K156" s="12"/>
    </row>
    <row r="157" spans="2:11" ht="12" customHeight="1" x14ac:dyDescent="0.2">
      <c r="C157" s="10"/>
      <c r="K157" s="13"/>
    </row>
    <row r="158" spans="2:11" ht="12" customHeight="1" x14ac:dyDescent="0.25">
      <c r="C158" s="14"/>
      <c r="K158" s="12"/>
    </row>
    <row r="159" spans="2:11" ht="12" customHeight="1" x14ac:dyDescent="0.2">
      <c r="B159" s="15"/>
      <c r="C159" s="14"/>
    </row>
    <row r="160" spans="2:11" ht="12" customHeight="1" x14ac:dyDescent="0.2">
      <c r="B160" s="15"/>
      <c r="C160" s="14"/>
    </row>
    <row r="161" spans="2:6" ht="12" customHeight="1" x14ac:dyDescent="0.2">
      <c r="B161" s="15"/>
      <c r="C161" s="14"/>
    </row>
    <row r="162" spans="2:6" ht="12" customHeight="1" x14ac:dyDescent="0.2">
      <c r="B162" s="15"/>
      <c r="C162" s="14"/>
    </row>
    <row r="163" spans="2:6" ht="14.1" customHeight="1" x14ac:dyDescent="0.2">
      <c r="B163" s="15"/>
      <c r="C163" s="16"/>
    </row>
    <row r="164" spans="2:6" ht="12.6" customHeight="1" x14ac:dyDescent="0.2">
      <c r="C164" s="10"/>
    </row>
    <row r="165" spans="2:6" ht="12.6" customHeight="1" x14ac:dyDescent="0.2">
      <c r="C165" s="10"/>
    </row>
    <row r="166" spans="2:6" ht="12.6" customHeight="1" x14ac:dyDescent="0.2">
      <c r="C166" s="10"/>
    </row>
    <row r="167" spans="2:6" ht="12.6" customHeight="1" x14ac:dyDescent="0.2">
      <c r="C167" s="10"/>
    </row>
    <row r="168" spans="2:6" ht="12.6" customHeight="1" x14ac:dyDescent="0.2">
      <c r="C168" s="10"/>
    </row>
    <row r="169" spans="2:6" ht="12.6" customHeight="1" x14ac:dyDescent="0.2">
      <c r="C169" s="10"/>
    </row>
    <row r="170" spans="2:6" ht="12.6" customHeight="1" x14ac:dyDescent="0.2">
      <c r="C170" s="10"/>
    </row>
    <row r="171" spans="2:6" ht="12.6" customHeight="1" x14ac:dyDescent="0.2">
      <c r="B171" s="17"/>
      <c r="C171" s="18"/>
    </row>
    <row r="172" spans="2:6" ht="12.6" customHeight="1" x14ac:dyDescent="0.2">
      <c r="B172" s="15"/>
      <c r="C172" s="16"/>
    </row>
    <row r="173" spans="2:6" ht="12.6" customHeight="1" x14ac:dyDescent="0.2"/>
    <row r="174" spans="2:6" ht="12.6" customHeight="1" x14ac:dyDescent="0.2"/>
    <row r="175" spans="2:6" ht="12.6" customHeight="1" x14ac:dyDescent="0.2"/>
    <row r="176" spans="2:6" ht="12.6" customHeight="1" x14ac:dyDescent="0.2">
      <c r="F176" s="19"/>
    </row>
    <row r="177" spans="1:6" ht="12.6" customHeight="1" x14ac:dyDescent="0.2"/>
    <row r="178" spans="1:6" ht="12.6" customHeight="1" x14ac:dyDescent="0.25">
      <c r="F178" s="20"/>
    </row>
    <row r="179" spans="1:6" ht="12.6" customHeight="1" x14ac:dyDescent="0.2"/>
    <row r="180" spans="1:6" ht="12.6" customHeight="1" x14ac:dyDescent="0.2"/>
    <row r="181" spans="1:6" ht="12.6" customHeight="1" x14ac:dyDescent="0.2"/>
    <row r="182" spans="1:6" ht="12.6" customHeight="1" x14ac:dyDescent="0.2"/>
    <row r="183" spans="1:6" ht="12.6" customHeight="1" x14ac:dyDescent="0.2"/>
    <row r="184" spans="1:6" ht="12.6" customHeight="1" x14ac:dyDescent="0.2"/>
    <row r="185" spans="1:6" ht="12.6" customHeight="1" x14ac:dyDescent="0.2">
      <c r="A185" s="21"/>
    </row>
    <row r="186" spans="1:6" ht="12.6" customHeight="1" x14ac:dyDescent="0.2">
      <c r="A186" s="13"/>
    </row>
    <row r="187" spans="1:6" ht="12.6" customHeight="1" x14ac:dyDescent="0.2">
      <c r="A187" s="21"/>
    </row>
    <row r="188" spans="1:6" ht="12.6" customHeight="1" x14ac:dyDescent="0.2"/>
    <row r="189" spans="1:6" ht="12.6" customHeight="1" x14ac:dyDescent="0.2"/>
    <row r="190" spans="1:6" ht="12.6" customHeight="1" x14ac:dyDescent="0.2"/>
    <row r="191" spans="1:6" ht="12.6" customHeight="1" x14ac:dyDescent="0.2"/>
    <row r="192" spans="1:6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</sheetData>
  <sheetProtection algorithmName="SHA-512" hashValue="y9AMSyRaBd/oAPDY65e+vZ6B8vpcqMxmzXyY5vpg0Nk2WYWLBkQTLL9CaSFrhPdro9zv77x1GossXbNesZiiLw==" saltValue="MZ58GJBKaJtmfMomXgmbeg==" spinCount="100000" sheet="1" selectLockedCells="1"/>
  <mergeCells count="50">
    <mergeCell ref="F113:J114"/>
    <mergeCell ref="F116:J117"/>
    <mergeCell ref="F119:J119"/>
    <mergeCell ref="F124:J124"/>
    <mergeCell ref="F101:J101"/>
    <mergeCell ref="F115:J115"/>
    <mergeCell ref="F118:J118"/>
    <mergeCell ref="F120:J120"/>
    <mergeCell ref="F112:J112"/>
    <mergeCell ref="B130:D130"/>
    <mergeCell ref="B67:D67"/>
    <mergeCell ref="G67:I67"/>
    <mergeCell ref="F127:J127"/>
    <mergeCell ref="F128:J128"/>
    <mergeCell ref="F126:J126"/>
    <mergeCell ref="G121:J121"/>
    <mergeCell ref="F123:J123"/>
    <mergeCell ref="F86:J86"/>
    <mergeCell ref="F89:I89"/>
    <mergeCell ref="F91:I91"/>
    <mergeCell ref="F87:J88"/>
    <mergeCell ref="F129:J130"/>
    <mergeCell ref="F125:J125"/>
    <mergeCell ref="F96:I96"/>
    <mergeCell ref="G122:J122"/>
    <mergeCell ref="A1:J1"/>
    <mergeCell ref="F94:I94"/>
    <mergeCell ref="A2:G2"/>
    <mergeCell ref="H2:J2"/>
    <mergeCell ref="B7:G7"/>
    <mergeCell ref="H7:J7"/>
    <mergeCell ref="A68:J70"/>
    <mergeCell ref="A3:A7"/>
    <mergeCell ref="B3:G3"/>
    <mergeCell ref="H3:J3"/>
    <mergeCell ref="B4:G4"/>
    <mergeCell ref="H4:J4"/>
    <mergeCell ref="B5:G5"/>
    <mergeCell ref="G85:I85"/>
    <mergeCell ref="B6:G6"/>
    <mergeCell ref="H6:J6"/>
    <mergeCell ref="F100:J100"/>
    <mergeCell ref="J97:J98"/>
    <mergeCell ref="F90:I90"/>
    <mergeCell ref="F98:I98"/>
    <mergeCell ref="F97:I97"/>
    <mergeCell ref="F99:J99"/>
    <mergeCell ref="F93:I93"/>
    <mergeCell ref="F92:I92"/>
    <mergeCell ref="F95:I95"/>
  </mergeCells>
  <phoneticPr fontId="16" type="noConversion"/>
  <printOptions horizontalCentered="1"/>
  <pageMargins left="0.6692913385826772" right="0.23622047244094491" top="0.35433070866141736" bottom="0.35433070866141736" header="0" footer="0"/>
  <pageSetup scale="69" fitToWidth="0" fitToHeight="0" orientation="portrait" r:id="rId1"/>
  <headerFooter>
    <oddFooter xml:space="preserve">&amp;Rpage &amp;P
</oddFooter>
  </headerFooter>
  <rowBreaks count="1" manualBreakCount="1">
    <brk id="67" max="16383" man="1"/>
  </rowBreaks>
  <colBreaks count="1" manualBreakCount="1">
    <brk id="10" max="1048575" man="1"/>
  </colBreaks>
  <ignoredErrors>
    <ignoredError sqref="J67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91c1e5-adbf-4f52-a0bf-0ab11424f627">
      <Terms xmlns="http://schemas.microsoft.com/office/infopath/2007/PartnerControls"/>
    </lcf76f155ced4ddcb4097134ff3c332f>
    <TaxCatchAll xmlns="c9ad09f7-a0b3-46f1-84ba-56f7c5ba7092" xsi:nil="true"/>
    <DateTime xmlns="c991c1e5-adbf-4f52-a0bf-0ab11424f627">2024-03-21T00:25:00+00:00</DateTim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3DD8A9431DF4CA929E092F9C91DFA" ma:contentTypeVersion="15" ma:contentTypeDescription="Create a new document." ma:contentTypeScope="" ma:versionID="07b274e745eba0d5e3d2d277556ec3c2">
  <xsd:schema xmlns:xsd="http://www.w3.org/2001/XMLSchema" xmlns:xs="http://www.w3.org/2001/XMLSchema" xmlns:p="http://schemas.microsoft.com/office/2006/metadata/properties" xmlns:ns2="c9ad09f7-a0b3-46f1-84ba-56f7c5ba7092" xmlns:ns3="c991c1e5-adbf-4f52-a0bf-0ab11424f627" targetNamespace="http://schemas.microsoft.com/office/2006/metadata/properties" ma:root="true" ma:fieldsID="c04a80d4fcac6c31ef303d1be8be1965" ns2:_="" ns3:_="">
    <xsd:import namespace="c9ad09f7-a0b3-46f1-84ba-56f7c5ba7092"/>
    <xsd:import namespace="c991c1e5-adbf-4f52-a0bf-0ab11424f62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Tim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d09f7-a0b3-46f1-84ba-56f7c5ba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115a71-c4f4-4e3e-82d6-5dd2e5323bcb}" ma:internalName="TaxCatchAll" ma:showField="CatchAllData" ma:web="c9ad09f7-a0b3-46f1-84ba-56f7c5ba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1c1e5-adbf-4f52-a0bf-0ab11424f627" elementFormDefault="qualified">
    <xsd:import namespace="http://schemas.microsoft.com/office/2006/documentManagement/types"/>
    <xsd:import namespace="http://schemas.microsoft.com/office/infopath/2007/PartnerControls"/>
    <xsd:element name="DateTime" ma:index="10" nillable="true" ma:displayName="Date &amp; Time" ma:default="[today]" ma:format="DateTime" ma:internalName="Date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f5e63ad-58bc-4c09-af65-7137be7e1d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ADBEC-6927-4DD6-8147-46C39979D5FB}">
  <ds:schemaRefs>
    <ds:schemaRef ds:uri="c991c1e5-adbf-4f52-a0bf-0ab11424f627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9ad09f7-a0b3-46f1-84ba-56f7c5ba7092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3FDAC2-C7BB-4586-A189-F5456655D2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6DE8E6-13A1-4C80-9889-F18CBB759C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d09f7-a0b3-46f1-84ba-56f7c5ba7092"/>
    <ds:schemaRef ds:uri="c991c1e5-adbf-4f52-a0bf-0ab11424f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 2025</vt:lpstr>
      <vt:lpstr>'Sep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Ealey</dc:creator>
  <cp:keywords/>
  <dc:description/>
  <cp:lastModifiedBy>Don Forbes</cp:lastModifiedBy>
  <cp:revision/>
  <cp:lastPrinted>2025-09-22T03:18:57Z</cp:lastPrinted>
  <dcterms:created xsi:type="dcterms:W3CDTF">2021-04-26T04:29:56Z</dcterms:created>
  <dcterms:modified xsi:type="dcterms:W3CDTF">2025-09-22T03:49:47Z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0x0101003E33DD8A9431DF4CA929E092F9C91DFA</vt:lpwstr>
  </property>
  <property fmtid="{D5CDD505-2E9C-101B-9397-08002B2CF9AE}" pid="3" name="MediaServiceImageTags">
    <vt:lpwstr/>
  </property>
</Properties>
</file>